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SUNG\Downloads\"/>
    </mc:Choice>
  </mc:AlternateContent>
  <xr:revisionPtr revIDLastSave="0" documentId="13_ncr:1_{C6ACD79E-5E16-49C8-A6BD-E14C26C78D3B}" xr6:coauthVersionLast="47" xr6:coauthVersionMax="47" xr10:uidLastSave="{00000000-0000-0000-0000-000000000000}"/>
  <bookViews>
    <workbookView xWindow="-120" yWindow="-120" windowWidth="20730" windowHeight="11160" tabRatio="774" activeTab="2" xr2:uid="{508F2091-E435-450A-8D67-612D4E8E880A}"/>
  </bookViews>
  <sheets>
    <sheet name="Hasil Wawancara Tertutup" sheetId="4" r:id="rId1"/>
    <sheet name="Geomean1" sheetId="7" r:id="rId2"/>
    <sheet name="Rate Agree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11" l="1"/>
  <c r="F49" i="11"/>
  <c r="E49" i="11"/>
  <c r="O52" i="11"/>
  <c r="M55" i="11" s="1"/>
  <c r="M57" i="11" s="1"/>
  <c r="N52" i="11"/>
  <c r="M52" i="11"/>
  <c r="M56" i="11" s="1"/>
  <c r="X17" i="11"/>
  <c r="W17" i="11"/>
  <c r="V17" i="11"/>
  <c r="U17" i="11"/>
  <c r="O33" i="11"/>
  <c r="N33" i="11"/>
  <c r="M33" i="11"/>
  <c r="G33" i="11"/>
  <c r="F33" i="11"/>
  <c r="E33" i="11"/>
  <c r="O17" i="11"/>
  <c r="N17" i="11"/>
  <c r="M17" i="11"/>
  <c r="G17" i="11"/>
  <c r="F17" i="11"/>
  <c r="E17" i="11"/>
  <c r="J46" i="11" l="1"/>
  <c r="J48" i="11" s="1"/>
  <c r="M58" i="11"/>
  <c r="R14" i="11"/>
  <c r="R16" i="11" s="1"/>
  <c r="AB14" i="11"/>
  <c r="AB16" i="11" s="1"/>
  <c r="R30" i="11"/>
  <c r="R32" i="11" s="1"/>
  <c r="J30" i="11"/>
  <c r="J32" i="11" s="1"/>
  <c r="R15" i="11"/>
  <c r="R17" i="11" s="1"/>
  <c r="J14" i="11"/>
  <c r="J16" i="11" s="1"/>
  <c r="R49" i="7"/>
  <c r="R48" i="7"/>
  <c r="R47" i="7"/>
  <c r="R45" i="7"/>
  <c r="R44" i="7"/>
  <c r="R43" i="7"/>
  <c r="R41" i="7"/>
  <c r="R40" i="7"/>
  <c r="R39" i="7"/>
  <c r="R37" i="7"/>
  <c r="R36" i="7"/>
  <c r="R35" i="7"/>
  <c r="R33" i="7"/>
  <c r="R32" i="7"/>
  <c r="R31" i="7"/>
  <c r="R30" i="7"/>
  <c r="R28" i="7"/>
  <c r="R27" i="7"/>
  <c r="R26" i="7"/>
  <c r="N23" i="7"/>
  <c r="O23" i="7"/>
  <c r="P23" i="7"/>
  <c r="Q23" i="7"/>
  <c r="M23" i="7"/>
  <c r="R5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4" i="7"/>
  <c r="R23" i="7" s="1"/>
  <c r="J47" i="11" l="1"/>
  <c r="J49" i="11" s="1"/>
  <c r="AB15" i="11"/>
  <c r="AB17" i="11" s="1"/>
  <c r="R31" i="11"/>
  <c r="R33" i="11" s="1"/>
  <c r="J31" i="11"/>
  <c r="J33" i="11" s="1"/>
  <c r="J15" i="11"/>
  <c r="J17" i="11" s="1"/>
</calcChain>
</file>

<file path=xl/sharedStrings.xml><?xml version="1.0" encoding="utf-8"?>
<sst xmlns="http://schemas.openxmlformats.org/spreadsheetml/2006/main" count="401" uniqueCount="83">
  <si>
    <t xml:space="preserve"> </t>
  </si>
  <si>
    <t>Kriteria</t>
  </si>
  <si>
    <t>Pemahaman masyarakat</t>
  </si>
  <si>
    <t>Sub Kriteria</t>
  </si>
  <si>
    <t>Pemahaman tentang konsep wakaf asuransi</t>
  </si>
  <si>
    <t>Pemahaman tentang manfaat wakaf asuransi</t>
  </si>
  <si>
    <t>Kesadaran tentang pentingnya wakaf asuransi</t>
  </si>
  <si>
    <t>Sosialisasi dan edukasi</t>
  </si>
  <si>
    <t>Intensitas sosialisasi produk wakaf asuransi</t>
  </si>
  <si>
    <t>Efektivitas media edukasi tentang wakaf asuransi</t>
  </si>
  <si>
    <t>Kualitas edukasi tentang wakaf asuransi</t>
  </si>
  <si>
    <t>Kepercayaan dan kepastian</t>
  </si>
  <si>
    <t>Kepercayaan terhadap lembaga asuransi syariah</t>
  </si>
  <si>
    <t>Kepastian manfaat produk wakaf asuransi</t>
  </si>
  <si>
    <t>Kejelasan regulasi dan kebijakan terkait wakaf asuransi</t>
  </si>
  <si>
    <t>Kemudahan proses pendaftaran dan pengajuan wakaf asuransi</t>
  </si>
  <si>
    <t>Aksesibilitas informasi produk wakaf asuransi</t>
  </si>
  <si>
    <t>Keterjangkauan biaya produk wakaf asuransi</t>
  </si>
  <si>
    <t>Kemudahan akses</t>
  </si>
  <si>
    <t>Skala</t>
  </si>
  <si>
    <t>Name</t>
  </si>
  <si>
    <t>Normalized By Cluster</t>
  </si>
  <si>
    <t>Limiting</t>
  </si>
  <si>
    <t>Minat Masyarakat</t>
  </si>
  <si>
    <t>(PM1) Pemahaman tentang konsep wakaf asuransi</t>
  </si>
  <si>
    <t>(PM2) Pemahaman tentang manfaat wakaf asuransi</t>
  </si>
  <si>
    <t>(PM3) Kesadaran tentang pentingnya wakaf asuransi</t>
  </si>
  <si>
    <t>(SE1) Intensitas sosialisasi produk wakaf asuransi</t>
  </si>
  <si>
    <t>(SE2) Efektivitas media edukasi tentang wakaf asuransi</t>
  </si>
  <si>
    <t>(SE3) Kualitas edukasi tentang wakaf asuransi</t>
  </si>
  <si>
    <t>(KK1) Kepercayaan terhadap lembaga asuransi syariah</t>
  </si>
  <si>
    <t>(KK2) Kepastian manfaat produk wakaf asuransi</t>
  </si>
  <si>
    <t>(KK3) Kejelasan regulasi dan kebijakan terkait wakaf asuransi</t>
  </si>
  <si>
    <t>(KA1) Kemudahan proses pendaftaran dan pengajuan wakaf asuransi</t>
  </si>
  <si>
    <t>(KA2) Aksesibilitas informasi produk wakaf asuransi</t>
  </si>
  <si>
    <t>(KA3) Keterjangkauan biaya produk wakaf asuransi</t>
  </si>
  <si>
    <t>(PM) Pemahaman Masyarakat</t>
  </si>
  <si>
    <t>(SE) Sosialisasi dan Edukasi</t>
  </si>
  <si>
    <t>(KK) Kerpercayaan dan Kepastian</t>
  </si>
  <si>
    <t>(KA) Kemudahan Akses</t>
  </si>
  <si>
    <t>Strategi 1</t>
  </si>
  <si>
    <t>Strategi 2</t>
  </si>
  <si>
    <t>Strategi 3</t>
  </si>
  <si>
    <t>Total</t>
  </si>
  <si>
    <t>Average</t>
  </si>
  <si>
    <t>R1</t>
  </si>
  <si>
    <t>R2</t>
  </si>
  <si>
    <t>R3</t>
  </si>
  <si>
    <t>R4</t>
  </si>
  <si>
    <t>R5</t>
  </si>
  <si>
    <t xml:space="preserve">R1  Expert </t>
  </si>
  <si>
    <t xml:space="preserve">R2  Expert </t>
  </si>
  <si>
    <t>R3 Praktisi</t>
  </si>
  <si>
    <t>U</t>
  </si>
  <si>
    <t>S</t>
  </si>
  <si>
    <t>Max S</t>
  </si>
  <si>
    <t>W</t>
  </si>
  <si>
    <t>Rumus</t>
  </si>
  <si>
    <t>KA</t>
  </si>
  <si>
    <t>KK</t>
  </si>
  <si>
    <t>PM</t>
  </si>
  <si>
    <t>SE</t>
  </si>
  <si>
    <t>KA1</t>
  </si>
  <si>
    <t>KA2</t>
  </si>
  <si>
    <t>KA3</t>
  </si>
  <si>
    <t>PM1</t>
  </si>
  <si>
    <t>PM2</t>
  </si>
  <si>
    <t>PM3</t>
  </si>
  <si>
    <t>SE1</t>
  </si>
  <si>
    <t>SE2</t>
  </si>
  <si>
    <t>SE3</t>
  </si>
  <si>
    <t>Responden 1 : Prof Kartawan, sebagai Pimpinan MES Tasikmalaya</t>
  </si>
  <si>
    <t>Responden 2 : Dr Muqorobin,S.H.I,M.A, sebagai Praktisi Takaful</t>
  </si>
  <si>
    <t>Responden 3 : Dr. H. Acep Zoni Saeful Mubarok, M.Ag., sebagai Pengurus BWI-MUI Tasikmalaya</t>
  </si>
  <si>
    <t>Responden 4 : Andini Rachmawati,S.H.I,M.C.L sebagai Peneliti di Bidang Wakaf</t>
  </si>
  <si>
    <t xml:space="preserve">Responden 5 : Dr Mufti Afif,.Lc.M.Ag, sebagai direktur dibidang wakaf ICAST </t>
  </si>
  <si>
    <t>R4 Praktisi</t>
  </si>
  <si>
    <t xml:space="preserve">R5 Akademisi </t>
  </si>
  <si>
    <t xml:space="preserve">Rumus Kendall’s Coefficient of Concordance </t>
  </si>
  <si>
    <t>TTL</t>
  </si>
  <si>
    <t>Strategi 1 : Peningkatan pemahaman masyarakat</t>
  </si>
  <si>
    <t>Strategi 2 : Peningkatan kepercayaan dan kepastian</t>
  </si>
  <si>
    <t>Strategi 3 : Peningkatan kemudahan akses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</si>
</sst>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3" borderId="0" xfId="0" applyFill="1"/>
    <xf numFmtId="0" fontId="0" fillId="0" borderId="0" xfId="0" applyAlignment="1">
      <alignment horizontal="right" vertical="center"/>
    </xf>
    <xf numFmtId="0" fontId="0" fillId="2" borderId="0" xfId="0" applyFill="1"/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/>
    </xf>
    <xf numFmtId="0" fontId="0" fillId="8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" xfId="0" applyFill="1" applyBorder="1"/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6" borderId="2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7" borderId="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8" borderId="2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Geomean1!$L$47</c:f>
              <c:strCache>
                <c:ptCount val="1"/>
                <c:pt idx="0">
                  <c:v>(SE1) Intensitas sosialisasi produk wakaf asuransi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Geomean1!$M$46:$R$46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Geomean1!$M$47:$R$47</c:f>
              <c:numCache>
                <c:formatCode>General</c:formatCode>
                <c:ptCount val="6"/>
                <c:pt idx="0">
                  <c:v>0.27033000000000001</c:v>
                </c:pt>
                <c:pt idx="1">
                  <c:v>0.28222999999999998</c:v>
                </c:pt>
                <c:pt idx="2">
                  <c:v>0.39429999999999998</c:v>
                </c:pt>
                <c:pt idx="3">
                  <c:v>0.18579999999999999</c:v>
                </c:pt>
                <c:pt idx="4">
                  <c:v>0.51665000000000005</c:v>
                </c:pt>
                <c:pt idx="5">
                  <c:v>0.32986199999999999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CC-462E-AE41-1CA29C2837F6}"/>
            </c:ext>
          </c:extLst>
        </c:ser>
        <c:ser>
          <c:idx val="1"/>
          <c:order val="1"/>
          <c:tx>
            <c:strRef>
              <c:f>Geomean1!$L$48</c:f>
              <c:strCache>
                <c:ptCount val="1"/>
                <c:pt idx="0">
                  <c:v>(SE2) Efektivitas media edukasi tentang wakaf asuransi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Geomean1!$M$46:$R$46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Geomean1!$M$48:$R$48</c:f>
              <c:numCache>
                <c:formatCode>General</c:formatCode>
                <c:ptCount val="6"/>
                <c:pt idx="0">
                  <c:v>7.1940000000000004E-2</c:v>
                </c:pt>
                <c:pt idx="1">
                  <c:v>0.22284999999999999</c:v>
                </c:pt>
                <c:pt idx="2">
                  <c:v>0.11064</c:v>
                </c:pt>
                <c:pt idx="3">
                  <c:v>0.36521999999999999</c:v>
                </c:pt>
                <c:pt idx="4">
                  <c:v>4.2909999999999997E-2</c:v>
                </c:pt>
                <c:pt idx="5">
                  <c:v>0.16271200000000002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CC-462E-AE41-1CA29C2837F6}"/>
            </c:ext>
          </c:extLst>
        </c:ser>
        <c:ser>
          <c:idx val="2"/>
          <c:order val="2"/>
          <c:tx>
            <c:strRef>
              <c:f>Geomean1!$L$49</c:f>
              <c:strCache>
                <c:ptCount val="1"/>
                <c:pt idx="0">
                  <c:v>(SE3) Kualitas edukasi tentang wakaf asuransi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Geomean1!$M$46:$R$46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Geomean1!$M$49:$R$49</c:f>
              <c:numCache>
                <c:formatCode>General</c:formatCode>
                <c:ptCount val="6"/>
                <c:pt idx="0">
                  <c:v>0.35004000000000002</c:v>
                </c:pt>
                <c:pt idx="1">
                  <c:v>0.18723000000000001</c:v>
                </c:pt>
                <c:pt idx="2">
                  <c:v>0.18737000000000001</c:v>
                </c:pt>
                <c:pt idx="3">
                  <c:v>0.14129</c:v>
                </c:pt>
                <c:pt idx="4">
                  <c:v>0.13274</c:v>
                </c:pt>
                <c:pt idx="5">
                  <c:v>0.19973400000000002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CC-462E-AE41-1CA29C283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853407"/>
        <c:axId val="1997857247"/>
      </c:barChart>
      <c:catAx>
        <c:axId val="199785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7857247"/>
        <c:crosses val="autoZero"/>
        <c:auto val="1"/>
        <c:lblAlgn val="ctr"/>
        <c:lblOffset val="100"/>
        <c:noMultiLvlLbl val="0"/>
      </c:catAx>
      <c:valAx>
        <c:axId val="1997857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7853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Geomean1!$L$43</c:f>
              <c:strCache>
                <c:ptCount val="1"/>
                <c:pt idx="0">
                  <c:v>(PM1) Pemahaman tentang konsep wakaf asuransi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Geomean1!$M$42:$R$42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Geomean1!$M$43:$R$43</c:f>
              <c:numCache>
                <c:formatCode>General</c:formatCode>
                <c:ptCount val="6"/>
                <c:pt idx="0">
                  <c:v>0.43093999999999999</c:v>
                </c:pt>
                <c:pt idx="1">
                  <c:v>0.73065999999999998</c:v>
                </c:pt>
                <c:pt idx="2">
                  <c:v>0.56666000000000005</c:v>
                </c:pt>
                <c:pt idx="3">
                  <c:v>0.31806000000000001</c:v>
                </c:pt>
                <c:pt idx="4">
                  <c:v>0.77605999999999997</c:v>
                </c:pt>
                <c:pt idx="5">
                  <c:v>0.56447599999999998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F5-4D84-A080-0E6973C7A4D5}"/>
            </c:ext>
          </c:extLst>
        </c:ser>
        <c:ser>
          <c:idx val="1"/>
          <c:order val="1"/>
          <c:tx>
            <c:strRef>
              <c:f>Geomean1!$L$44</c:f>
              <c:strCache>
                <c:ptCount val="1"/>
                <c:pt idx="0">
                  <c:v>(PM2) Pemahaman tentang manfaat wakaf asuransi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Geomean1!$M$42:$R$42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Geomean1!$M$44:$R$44</c:f>
              <c:numCache>
                <c:formatCode>General</c:formatCode>
                <c:ptCount val="6"/>
                <c:pt idx="0">
                  <c:v>0.42362</c:v>
                </c:pt>
                <c:pt idx="1">
                  <c:v>0.14968999999999999</c:v>
                </c:pt>
                <c:pt idx="2">
                  <c:v>0.31844</c:v>
                </c:pt>
                <c:pt idx="3">
                  <c:v>0.42375000000000002</c:v>
                </c:pt>
                <c:pt idx="4">
                  <c:v>8.7309999999999999E-2</c:v>
                </c:pt>
                <c:pt idx="5">
                  <c:v>0.28056200000000003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F5-4D84-A080-0E6973C7A4D5}"/>
            </c:ext>
          </c:extLst>
        </c:ser>
        <c:ser>
          <c:idx val="2"/>
          <c:order val="2"/>
          <c:tx>
            <c:strRef>
              <c:f>Geomean1!$L$45</c:f>
              <c:strCache>
                <c:ptCount val="1"/>
                <c:pt idx="0">
                  <c:v>(PM3) Kesadaran tentang pentingnya wakaf asuransi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Geomean1!$M$42:$R$42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Geomean1!$M$45:$R$45</c:f>
              <c:numCache>
                <c:formatCode>General</c:formatCode>
                <c:ptCount val="6"/>
                <c:pt idx="0">
                  <c:v>0.14544000000000001</c:v>
                </c:pt>
                <c:pt idx="1">
                  <c:v>0.11965000000000001</c:v>
                </c:pt>
                <c:pt idx="2">
                  <c:v>0.1149</c:v>
                </c:pt>
                <c:pt idx="3">
                  <c:v>0.25818999999999998</c:v>
                </c:pt>
                <c:pt idx="4">
                  <c:v>0.13663</c:v>
                </c:pt>
                <c:pt idx="5">
                  <c:v>0.15496199999999999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F5-4D84-A080-0E6973C7A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852447"/>
        <c:axId val="1997855327"/>
      </c:barChart>
      <c:catAx>
        <c:axId val="1997852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7855327"/>
        <c:crosses val="autoZero"/>
        <c:auto val="1"/>
        <c:lblAlgn val="ctr"/>
        <c:lblOffset val="100"/>
        <c:noMultiLvlLbl val="0"/>
      </c:catAx>
      <c:valAx>
        <c:axId val="1997855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7852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Geomean1!$L$39</c:f>
              <c:strCache>
                <c:ptCount val="1"/>
                <c:pt idx="0">
                  <c:v>(KK1) Kepercayaan terhadap lembaga asuransi syariah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Geomean1!$M$38:$R$38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Geomean1!$M$39:$R$39</c:f>
              <c:numCache>
                <c:formatCode>General</c:formatCode>
                <c:ptCount val="6"/>
                <c:pt idx="0">
                  <c:v>0.40355999999999997</c:v>
                </c:pt>
                <c:pt idx="1">
                  <c:v>0.75229999999999997</c:v>
                </c:pt>
                <c:pt idx="2">
                  <c:v>0.54903000000000002</c:v>
                </c:pt>
                <c:pt idx="3">
                  <c:v>0.32091999999999998</c:v>
                </c:pt>
                <c:pt idx="4">
                  <c:v>0.76763999999999999</c:v>
                </c:pt>
                <c:pt idx="5">
                  <c:v>0.55869000000000002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1-4347-96A4-E80F1D5A7B71}"/>
            </c:ext>
          </c:extLst>
        </c:ser>
        <c:ser>
          <c:idx val="1"/>
          <c:order val="1"/>
          <c:tx>
            <c:strRef>
              <c:f>Geomean1!$L$40</c:f>
              <c:strCache>
                <c:ptCount val="1"/>
                <c:pt idx="0">
                  <c:v>(KK2) Kepastian manfaat produk wakaf asuransi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Geomean1!$M$38:$R$38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Geomean1!$M$40:$R$40</c:f>
              <c:numCache>
                <c:formatCode>General</c:formatCode>
                <c:ptCount val="6"/>
                <c:pt idx="0">
                  <c:v>0.43063000000000001</c:v>
                </c:pt>
                <c:pt idx="1">
                  <c:v>0.13994999999999999</c:v>
                </c:pt>
                <c:pt idx="2">
                  <c:v>0.14828</c:v>
                </c:pt>
                <c:pt idx="3">
                  <c:v>0.48382999999999998</c:v>
                </c:pt>
                <c:pt idx="4">
                  <c:v>5.9979999999999999E-2</c:v>
                </c:pt>
                <c:pt idx="5">
                  <c:v>0.25253399999999998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61-4347-96A4-E80F1D5A7B71}"/>
            </c:ext>
          </c:extLst>
        </c:ser>
        <c:ser>
          <c:idx val="2"/>
          <c:order val="2"/>
          <c:tx>
            <c:strRef>
              <c:f>Geomean1!$L$41</c:f>
              <c:strCache>
                <c:ptCount val="1"/>
                <c:pt idx="0">
                  <c:v>(KK3) Kejelasan regulasi dan kebijakan terkait wakaf asuransi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Geomean1!$M$38:$R$38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Geomean1!$M$41:$R$41</c:f>
              <c:numCache>
                <c:formatCode>General</c:formatCode>
                <c:ptCount val="6"/>
                <c:pt idx="0">
                  <c:v>0.1658</c:v>
                </c:pt>
                <c:pt idx="1">
                  <c:v>0.10775</c:v>
                </c:pt>
                <c:pt idx="2">
                  <c:v>0.30268</c:v>
                </c:pt>
                <c:pt idx="3">
                  <c:v>0.19524</c:v>
                </c:pt>
                <c:pt idx="4">
                  <c:v>0.17237</c:v>
                </c:pt>
                <c:pt idx="5">
                  <c:v>0.18876799999999999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61-4347-96A4-E80F1D5A7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3104735"/>
        <c:axId val="1093102335"/>
      </c:barChart>
      <c:catAx>
        <c:axId val="1093104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102335"/>
        <c:crosses val="autoZero"/>
        <c:auto val="1"/>
        <c:lblAlgn val="ctr"/>
        <c:lblOffset val="100"/>
        <c:noMultiLvlLbl val="0"/>
      </c:catAx>
      <c:valAx>
        <c:axId val="109310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104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Geomean1!$L$35</c:f>
              <c:strCache>
                <c:ptCount val="1"/>
                <c:pt idx="0">
                  <c:v>(KA1) Kemudahan proses pendaftaran dan pengajuan wakaf asuransi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Geomean1!$M$34:$R$34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Geomean1!$M$35:$R$35</c:f>
              <c:numCache>
                <c:formatCode>General</c:formatCode>
                <c:ptCount val="6"/>
                <c:pt idx="0">
                  <c:v>0.34225</c:v>
                </c:pt>
                <c:pt idx="1">
                  <c:v>0.67130000000000001</c:v>
                </c:pt>
                <c:pt idx="2">
                  <c:v>0.50582000000000005</c:v>
                </c:pt>
                <c:pt idx="3">
                  <c:v>0.12293999999999999</c:v>
                </c:pt>
                <c:pt idx="4">
                  <c:v>0.75463000000000002</c:v>
                </c:pt>
                <c:pt idx="5">
                  <c:v>0.47938799999999998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4-48FF-9B58-6FEEA08ADE0E}"/>
            </c:ext>
          </c:extLst>
        </c:ser>
        <c:ser>
          <c:idx val="1"/>
          <c:order val="1"/>
          <c:tx>
            <c:strRef>
              <c:f>Geomean1!$L$36</c:f>
              <c:strCache>
                <c:ptCount val="1"/>
                <c:pt idx="0">
                  <c:v>(KA2) Aksesibilitas informasi produk wakaf asuransi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Geomean1!$M$34:$R$34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Geomean1!$M$36:$R$36</c:f>
              <c:numCache>
                <c:formatCode>General</c:formatCode>
                <c:ptCount val="6"/>
                <c:pt idx="0">
                  <c:v>0.14951</c:v>
                </c:pt>
                <c:pt idx="1">
                  <c:v>6.8589999999999998E-2</c:v>
                </c:pt>
                <c:pt idx="2">
                  <c:v>7.1529999999999996E-2</c:v>
                </c:pt>
                <c:pt idx="3">
                  <c:v>0.40839999999999999</c:v>
                </c:pt>
                <c:pt idx="4">
                  <c:v>0.11763</c:v>
                </c:pt>
                <c:pt idx="5">
                  <c:v>0.163132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44-48FF-9B58-6FEEA08ADE0E}"/>
            </c:ext>
          </c:extLst>
        </c:ser>
        <c:ser>
          <c:idx val="2"/>
          <c:order val="2"/>
          <c:tx>
            <c:strRef>
              <c:f>Geomean1!$L$37</c:f>
              <c:strCache>
                <c:ptCount val="1"/>
                <c:pt idx="0">
                  <c:v>(KA3) Keterjangkauan biaya produk wakaf asuransi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Geomean1!$M$34:$R$34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Geomean1!$M$37:$R$37</c:f>
              <c:numCache>
                <c:formatCode>General</c:formatCode>
                <c:ptCount val="6"/>
                <c:pt idx="0">
                  <c:v>0.50824000000000003</c:v>
                </c:pt>
                <c:pt idx="1">
                  <c:v>0.26011000000000001</c:v>
                </c:pt>
                <c:pt idx="2">
                  <c:v>0.42265000000000003</c:v>
                </c:pt>
                <c:pt idx="3">
                  <c:v>0.46866000000000002</c:v>
                </c:pt>
                <c:pt idx="4">
                  <c:v>0.12773999999999999</c:v>
                </c:pt>
                <c:pt idx="5">
                  <c:v>0.35748000000000002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44-48FF-9B58-6FEEA08AD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3098975"/>
        <c:axId val="1093103295"/>
      </c:barChart>
      <c:catAx>
        <c:axId val="109309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103295"/>
        <c:crosses val="autoZero"/>
        <c:auto val="1"/>
        <c:lblAlgn val="ctr"/>
        <c:lblOffset val="100"/>
        <c:noMultiLvlLbl val="0"/>
      </c:catAx>
      <c:valAx>
        <c:axId val="1093103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098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Geomean1!$L$30</c:f>
              <c:strCache>
                <c:ptCount val="1"/>
                <c:pt idx="0">
                  <c:v>(KA) Kemudahan Akses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Geomean1!$M$29:$R$29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Geomean1!$M$30:$R$30</c:f>
              <c:numCache>
                <c:formatCode>General</c:formatCode>
                <c:ptCount val="6"/>
                <c:pt idx="0">
                  <c:v>0.14333000000000001</c:v>
                </c:pt>
                <c:pt idx="1">
                  <c:v>0.59511000000000003</c:v>
                </c:pt>
                <c:pt idx="2">
                  <c:v>0.51624999999999999</c:v>
                </c:pt>
                <c:pt idx="3">
                  <c:v>0.27500999999999998</c:v>
                </c:pt>
                <c:pt idx="4">
                  <c:v>0.63861999999999997</c:v>
                </c:pt>
                <c:pt idx="5">
                  <c:v>0.43366399999999999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71-4887-A217-A3BAFD798D52}"/>
            </c:ext>
          </c:extLst>
        </c:ser>
        <c:ser>
          <c:idx val="1"/>
          <c:order val="1"/>
          <c:tx>
            <c:strRef>
              <c:f>Geomean1!$L$31</c:f>
              <c:strCache>
                <c:ptCount val="1"/>
                <c:pt idx="0">
                  <c:v>(KK) Kerpercayaan dan Kepastian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Geomean1!$M$29:$R$29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Geomean1!$M$31:$R$31</c:f>
              <c:numCache>
                <c:formatCode>General</c:formatCode>
                <c:ptCount val="6"/>
                <c:pt idx="0">
                  <c:v>0.18915999999999999</c:v>
                </c:pt>
                <c:pt idx="1">
                  <c:v>5.6640000000000003E-2</c:v>
                </c:pt>
                <c:pt idx="2">
                  <c:v>0.12365</c:v>
                </c:pt>
                <c:pt idx="3">
                  <c:v>0.26218999999999998</c:v>
                </c:pt>
                <c:pt idx="4">
                  <c:v>9.1660000000000005E-2</c:v>
                </c:pt>
                <c:pt idx="5">
                  <c:v>0.14465999999999998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71-4887-A217-A3BAFD798D52}"/>
            </c:ext>
          </c:extLst>
        </c:ser>
        <c:ser>
          <c:idx val="2"/>
          <c:order val="2"/>
          <c:tx>
            <c:strRef>
              <c:f>Geomean1!$L$32</c:f>
              <c:strCache>
                <c:ptCount val="1"/>
                <c:pt idx="0">
                  <c:v>(PM) Pemahaman Masyarakat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Geomean1!$M$29:$R$29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Geomean1!$M$32:$R$32</c:f>
              <c:numCache>
                <c:formatCode>General</c:formatCode>
                <c:ptCount val="6"/>
                <c:pt idx="0">
                  <c:v>0.19708000000000001</c:v>
                </c:pt>
                <c:pt idx="1">
                  <c:v>0.21359</c:v>
                </c:pt>
                <c:pt idx="2">
                  <c:v>0.21457999999999999</c:v>
                </c:pt>
                <c:pt idx="3">
                  <c:v>0.24018999999999999</c:v>
                </c:pt>
                <c:pt idx="4">
                  <c:v>0.16733999999999999</c:v>
                </c:pt>
                <c:pt idx="5">
                  <c:v>0.20655600000000002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71-4887-A217-A3BAFD798D52}"/>
            </c:ext>
          </c:extLst>
        </c:ser>
        <c:ser>
          <c:idx val="3"/>
          <c:order val="3"/>
          <c:tx>
            <c:strRef>
              <c:f>Geomean1!$L$33</c:f>
              <c:strCache>
                <c:ptCount val="1"/>
                <c:pt idx="0">
                  <c:v>(SE) Sosialisasi dan Edukasi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Geomean1!$M$29:$R$29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Geomean1!$M$33:$R$33</c:f>
              <c:numCache>
                <c:formatCode>General</c:formatCode>
                <c:ptCount val="6"/>
                <c:pt idx="0">
                  <c:v>0.47043000000000001</c:v>
                </c:pt>
                <c:pt idx="1">
                  <c:v>0.13467000000000001</c:v>
                </c:pt>
                <c:pt idx="2">
                  <c:v>0.14552999999999999</c:v>
                </c:pt>
                <c:pt idx="3">
                  <c:v>0.22261</c:v>
                </c:pt>
                <c:pt idx="4">
                  <c:v>0.10238999999999999</c:v>
                </c:pt>
                <c:pt idx="5">
                  <c:v>0.21512599999999998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71-4887-A217-A3BAFD798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3106175"/>
        <c:axId val="1093110015"/>
      </c:barChart>
      <c:catAx>
        <c:axId val="1093106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110015"/>
        <c:crosses val="autoZero"/>
        <c:auto val="1"/>
        <c:lblAlgn val="ctr"/>
        <c:lblOffset val="100"/>
        <c:noMultiLvlLbl val="0"/>
      </c:catAx>
      <c:valAx>
        <c:axId val="1093110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106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Geomean1!$L$26</c:f>
              <c:strCache>
                <c:ptCount val="1"/>
                <c:pt idx="0">
                  <c:v>Strategi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Geomean1!$M$25:$R$25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Geomean1!$M$26:$R$26</c:f>
              <c:numCache>
                <c:formatCode>General</c:formatCode>
                <c:ptCount val="6"/>
                <c:pt idx="0">
                  <c:v>0.49306</c:v>
                </c:pt>
                <c:pt idx="1">
                  <c:v>0.52946000000000004</c:v>
                </c:pt>
                <c:pt idx="2">
                  <c:v>0.53164</c:v>
                </c:pt>
                <c:pt idx="3">
                  <c:v>0.24886</c:v>
                </c:pt>
                <c:pt idx="4">
                  <c:v>0.72494999999999998</c:v>
                </c:pt>
                <c:pt idx="5">
                  <c:v>0.50559399999999999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3-4987-810A-FE316D095A81}"/>
            </c:ext>
          </c:extLst>
        </c:ser>
        <c:ser>
          <c:idx val="1"/>
          <c:order val="1"/>
          <c:tx>
            <c:strRef>
              <c:f>Geomean1!$L$27</c:f>
              <c:strCache>
                <c:ptCount val="1"/>
                <c:pt idx="0">
                  <c:v>Strategi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Geomean1!$M$25:$R$25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Geomean1!$M$27:$R$27</c:f>
              <c:numCache>
                <c:formatCode>General</c:formatCode>
                <c:ptCount val="6"/>
                <c:pt idx="0">
                  <c:v>0.30125999999999997</c:v>
                </c:pt>
                <c:pt idx="1">
                  <c:v>0.14692</c:v>
                </c:pt>
                <c:pt idx="2">
                  <c:v>0.14587</c:v>
                </c:pt>
                <c:pt idx="3">
                  <c:v>0.63092999999999999</c:v>
                </c:pt>
                <c:pt idx="4">
                  <c:v>9.6269999999999994E-2</c:v>
                </c:pt>
                <c:pt idx="5">
                  <c:v>0.26424999999999998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B3-4987-810A-FE316D095A81}"/>
            </c:ext>
          </c:extLst>
        </c:ser>
        <c:ser>
          <c:idx val="2"/>
          <c:order val="2"/>
          <c:tx>
            <c:strRef>
              <c:f>Geomean1!$L$28</c:f>
              <c:strCache>
                <c:ptCount val="1"/>
                <c:pt idx="0">
                  <c:v>Strategi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Geomean1!$M$25:$R$25</c:f>
              <c:strCache>
                <c:ptCount val="6"/>
                <c:pt idx="0">
                  <c:v>R1  Expert </c:v>
                </c:pt>
                <c:pt idx="1">
                  <c:v>R2  Expert </c:v>
                </c:pt>
                <c:pt idx="2">
                  <c:v>R3 Praktisi</c:v>
                </c:pt>
                <c:pt idx="3">
                  <c:v>R4 Praktisi</c:v>
                </c:pt>
                <c:pt idx="4">
                  <c:v>R5 Akademisi </c:v>
                </c:pt>
                <c:pt idx="5">
                  <c:v>Total</c:v>
                </c:pt>
              </c:strCache>
            </c:strRef>
          </c:cat>
          <c:val>
            <c:numRef>
              <c:f>Geomean1!$M$28:$R$28</c:f>
              <c:numCache>
                <c:formatCode>General</c:formatCode>
                <c:ptCount val="6"/>
                <c:pt idx="0">
                  <c:v>0.20566999999999999</c:v>
                </c:pt>
                <c:pt idx="1">
                  <c:v>0.32362000000000002</c:v>
                </c:pt>
                <c:pt idx="2">
                  <c:v>0.32249</c:v>
                </c:pt>
                <c:pt idx="3">
                  <c:v>0.1202</c:v>
                </c:pt>
                <c:pt idx="4">
                  <c:v>0.17877999999999999</c:v>
                </c:pt>
                <c:pt idx="5">
                  <c:v>0.230152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B3-4987-810A-FE316D095A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9958031"/>
        <c:axId val="1099954191"/>
      </c:barChart>
      <c:catAx>
        <c:axId val="1099958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9954191"/>
        <c:crosses val="autoZero"/>
        <c:auto val="1"/>
        <c:lblAlgn val="ctr"/>
        <c:lblOffset val="100"/>
        <c:noMultiLvlLbl val="0"/>
      </c:catAx>
      <c:valAx>
        <c:axId val="1099954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9958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1108981</xdr:colOff>
      <xdr:row>50</xdr:row>
      <xdr:rowOff>125186</xdr:rowOff>
    </xdr:from>
    <xdr:to>
      <xdr:col>16</xdr:col>
      <xdr:colOff>510267</xdr:colOff>
      <xdr:row>61</xdr:row>
      <xdr:rowOff>10886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F8A5EB-5888-E1A7-CC1A-FD7C921B54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129267</xdr:colOff>
      <xdr:row>50</xdr:row>
      <xdr:rowOff>125187</xdr:rowOff>
    </xdr:from>
    <xdr:to>
      <xdr:col>24</xdr:col>
      <xdr:colOff>415017</xdr:colOff>
      <xdr:row>61</xdr:row>
      <xdr:rowOff>10887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D14BA3-CFFA-2649-3DD6-9646203BDD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224518</xdr:colOff>
      <xdr:row>41</xdr:row>
      <xdr:rowOff>342901</xdr:rowOff>
    </xdr:from>
    <xdr:to>
      <xdr:col>25</xdr:col>
      <xdr:colOff>510268</xdr:colOff>
      <xdr:row>49</xdr:row>
      <xdr:rowOff>228601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4781491-130C-1F8C-EB1E-67953789F2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224517</xdr:colOff>
      <xdr:row>34</xdr:row>
      <xdr:rowOff>179615</xdr:rowOff>
    </xdr:from>
    <xdr:to>
      <xdr:col>25</xdr:col>
      <xdr:colOff>510267</xdr:colOff>
      <xdr:row>41</xdr:row>
      <xdr:rowOff>255815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0CBBA09-5C42-E55D-A025-9D369E5FBE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224518</xdr:colOff>
      <xdr:row>22</xdr:row>
      <xdr:rowOff>179614</xdr:rowOff>
    </xdr:from>
    <xdr:to>
      <xdr:col>25</xdr:col>
      <xdr:colOff>510268</xdr:colOff>
      <xdr:row>34</xdr:row>
      <xdr:rowOff>119743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A0D89D5-8C75-46EA-39B2-87B396FCE6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442231</xdr:colOff>
      <xdr:row>21</xdr:row>
      <xdr:rowOff>2722</xdr:rowOff>
    </xdr:from>
    <xdr:to>
      <xdr:col>27</xdr:col>
      <xdr:colOff>115660</xdr:colOff>
      <xdr:row>31</xdr:row>
      <xdr:rowOff>133351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CB54B36-AF68-7ADF-3900-97BCACF270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8F0F-B0EE-41DE-93FA-9A36E4CFE58D}">
  <dimension ref="E6:O21"/>
  <sheetViews>
    <sheetView topLeftCell="A7" workbookViewId="0">
      <selection activeCell="E8" sqref="E8:F19"/>
    </sheetView>
  </sheetViews>
  <sheetFormatPr defaultRowHeight="15.75" x14ac:dyDescent="0.25"/>
  <cols>
    <col min="1" max="4" width="9.140625" style="2"/>
    <col min="5" max="5" width="24.85546875" style="2" bestFit="1" customWidth="1"/>
    <col min="6" max="6" width="62.140625" style="2" bestFit="1" customWidth="1"/>
    <col min="7" max="16384" width="9.140625" style="2"/>
  </cols>
  <sheetData>
    <row r="6" spans="5:15" x14ac:dyDescent="0.25">
      <c r="G6" s="2" t="s">
        <v>19</v>
      </c>
    </row>
    <row r="7" spans="5:15" x14ac:dyDescent="0.25">
      <c r="E7" s="3" t="s">
        <v>1</v>
      </c>
      <c r="F7" s="3" t="s">
        <v>3</v>
      </c>
    </row>
    <row r="8" spans="5:15" x14ac:dyDescent="0.25">
      <c r="E8" s="3" t="s">
        <v>2</v>
      </c>
      <c r="F8" s="2" t="s">
        <v>4</v>
      </c>
    </row>
    <row r="9" spans="5:15" x14ac:dyDescent="0.25">
      <c r="F9" s="2" t="s">
        <v>5</v>
      </c>
    </row>
    <row r="10" spans="5:15" x14ac:dyDescent="0.25">
      <c r="F10" s="2" t="s">
        <v>6</v>
      </c>
    </row>
    <row r="11" spans="5:15" x14ac:dyDescent="0.25">
      <c r="E11" s="3" t="s">
        <v>7</v>
      </c>
      <c r="F11" s="2" t="s">
        <v>8</v>
      </c>
      <c r="O11" s="2" t="s">
        <v>0</v>
      </c>
    </row>
    <row r="12" spans="5:15" x14ac:dyDescent="0.25">
      <c r="F12" s="2" t="s">
        <v>9</v>
      </c>
    </row>
    <row r="13" spans="5:15" x14ac:dyDescent="0.25">
      <c r="F13" s="2" t="s">
        <v>10</v>
      </c>
    </row>
    <row r="14" spans="5:15" x14ac:dyDescent="0.25">
      <c r="E14" s="3" t="s">
        <v>11</v>
      </c>
      <c r="F14" s="2" t="s">
        <v>12</v>
      </c>
    </row>
    <row r="15" spans="5:15" x14ac:dyDescent="0.25">
      <c r="F15" s="2" t="s">
        <v>13</v>
      </c>
      <c r="L15" s="2" t="s">
        <v>0</v>
      </c>
    </row>
    <row r="16" spans="5:15" x14ac:dyDescent="0.25">
      <c r="F16" s="2" t="s">
        <v>14</v>
      </c>
    </row>
    <row r="17" spans="5:8" x14ac:dyDescent="0.25">
      <c r="E17" s="3" t="s">
        <v>18</v>
      </c>
      <c r="F17" s="2" t="s">
        <v>15</v>
      </c>
    </row>
    <row r="18" spans="5:8" x14ac:dyDescent="0.25">
      <c r="F18" s="2" t="s">
        <v>16</v>
      </c>
    </row>
    <row r="19" spans="5:8" x14ac:dyDescent="0.25">
      <c r="F19" s="2" t="s">
        <v>17</v>
      </c>
    </row>
    <row r="21" spans="5:8" x14ac:dyDescent="0.25">
      <c r="H21" s="2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498C-FFD6-4E52-BEC8-B831B4D9E8D8}">
  <dimension ref="B2:R71"/>
  <sheetViews>
    <sheetView topLeftCell="F45" zoomScale="70" zoomScaleNormal="70" workbookViewId="0">
      <selection activeCell="AC29" sqref="AC29"/>
    </sheetView>
  </sheetViews>
  <sheetFormatPr defaultRowHeight="15" x14ac:dyDescent="0.25"/>
  <cols>
    <col min="2" max="2" width="44.7109375" style="19" customWidth="1"/>
    <col min="3" max="3" width="11.5703125" style="1" customWidth="1"/>
    <col min="4" max="4" width="9" bestFit="1" customWidth="1"/>
    <col min="5" max="5" width="4.28515625" customWidth="1"/>
    <col min="6" max="6" width="42.42578125" style="19" customWidth="1"/>
    <col min="7" max="7" width="11.5703125" style="1" customWidth="1"/>
    <col min="12" max="12" width="44" style="19" customWidth="1"/>
    <col min="13" max="17" width="8.28515625" customWidth="1"/>
  </cols>
  <sheetData>
    <row r="2" spans="2:18" ht="30" customHeight="1" x14ac:dyDescent="0.25">
      <c r="B2" s="40" t="s">
        <v>71</v>
      </c>
      <c r="C2" s="40"/>
      <c r="D2" s="40"/>
      <c r="F2" s="40" t="s">
        <v>72</v>
      </c>
      <c r="G2" s="40"/>
      <c r="H2" s="40"/>
      <c r="M2" s="5" t="s">
        <v>21</v>
      </c>
      <c r="N2" s="5" t="s">
        <v>21</v>
      </c>
      <c r="O2" s="5" t="s">
        <v>21</v>
      </c>
      <c r="P2" s="5" t="s">
        <v>21</v>
      </c>
      <c r="Q2" s="5" t="s">
        <v>21</v>
      </c>
      <c r="R2" s="18"/>
    </row>
    <row r="3" spans="2:18" ht="30" x14ac:dyDescent="0.25">
      <c r="B3" s="20" t="s">
        <v>20</v>
      </c>
      <c r="C3" s="20" t="s">
        <v>21</v>
      </c>
      <c r="D3" s="26" t="s">
        <v>22</v>
      </c>
      <c r="F3" s="20" t="s">
        <v>20</v>
      </c>
      <c r="G3" s="20" t="s">
        <v>21</v>
      </c>
      <c r="H3" s="26" t="s">
        <v>22</v>
      </c>
      <c r="L3" s="20" t="s">
        <v>20</v>
      </c>
      <c r="M3" s="26" t="s">
        <v>45</v>
      </c>
      <c r="N3" s="26" t="s">
        <v>46</v>
      </c>
      <c r="O3" s="26" t="s">
        <v>47</v>
      </c>
      <c r="P3" s="26" t="s">
        <v>48</v>
      </c>
      <c r="Q3" s="26" t="s">
        <v>49</v>
      </c>
      <c r="R3" s="26" t="s">
        <v>44</v>
      </c>
    </row>
    <row r="4" spans="2:18" x14ac:dyDescent="0.25">
      <c r="B4" s="21" t="s">
        <v>40</v>
      </c>
      <c r="C4" s="20">
        <v>0.49306</v>
      </c>
      <c r="D4" s="22">
        <v>0.123266</v>
      </c>
      <c r="F4" s="21" t="s">
        <v>40</v>
      </c>
      <c r="G4" s="20">
        <v>0.52946000000000004</v>
      </c>
      <c r="H4" s="22">
        <v>0.13236500000000001</v>
      </c>
      <c r="L4" s="21" t="s">
        <v>40</v>
      </c>
      <c r="M4" s="28">
        <v>0.49306</v>
      </c>
      <c r="N4" s="28">
        <v>0.52946000000000004</v>
      </c>
      <c r="O4" s="28">
        <v>0.53164</v>
      </c>
      <c r="P4" s="28">
        <v>0.24886</v>
      </c>
      <c r="Q4" s="28">
        <v>0.72494999999999998</v>
      </c>
      <c r="R4" s="28">
        <f>SUM(M4:Q4)/5</f>
        <v>0.50559399999999999</v>
      </c>
    </row>
    <row r="5" spans="2:18" x14ac:dyDescent="0.25">
      <c r="B5" s="21" t="s">
        <v>41</v>
      </c>
      <c r="C5" s="20">
        <v>0.30125999999999997</v>
      </c>
      <c r="D5" s="22">
        <v>7.5315999999999994E-2</v>
      </c>
      <c r="F5" s="21" t="s">
        <v>41</v>
      </c>
      <c r="G5" s="20">
        <v>0.14692</v>
      </c>
      <c r="H5" s="22">
        <v>3.6731E-2</v>
      </c>
      <c r="L5" s="21" t="s">
        <v>41</v>
      </c>
      <c r="M5" s="28">
        <v>0.30125999999999997</v>
      </c>
      <c r="N5" s="28">
        <v>0.14692</v>
      </c>
      <c r="O5" s="28">
        <v>0.14587</v>
      </c>
      <c r="P5" s="28">
        <v>0.63092999999999999</v>
      </c>
      <c r="Q5" s="28">
        <v>9.6269999999999994E-2</v>
      </c>
      <c r="R5" s="28">
        <f t="shared" ref="R5:R22" si="0">SUM(M5:Q5)/5</f>
        <v>0.26424999999999998</v>
      </c>
    </row>
    <row r="6" spans="2:18" x14ac:dyDescent="0.25">
      <c r="B6" s="21" t="s">
        <v>42</v>
      </c>
      <c r="C6" s="20">
        <v>0.20566999999999999</v>
      </c>
      <c r="D6" s="22">
        <v>5.1417999999999998E-2</v>
      </c>
      <c r="F6" s="21" t="s">
        <v>42</v>
      </c>
      <c r="G6" s="20">
        <v>0.32362000000000002</v>
      </c>
      <c r="H6" s="22">
        <v>8.0904000000000004E-2</v>
      </c>
      <c r="L6" s="21" t="s">
        <v>42</v>
      </c>
      <c r="M6" s="28">
        <v>0.20566999999999999</v>
      </c>
      <c r="N6" s="28">
        <v>0.32362000000000002</v>
      </c>
      <c r="O6" s="28">
        <v>0.32249</v>
      </c>
      <c r="P6" s="28">
        <v>0.1202</v>
      </c>
      <c r="Q6" s="28">
        <v>0.17877999999999999</v>
      </c>
      <c r="R6" s="28">
        <f t="shared" si="0"/>
        <v>0.230152</v>
      </c>
    </row>
    <row r="7" spans="2:18" x14ac:dyDescent="0.25">
      <c r="B7" s="21" t="s">
        <v>39</v>
      </c>
      <c r="C7" s="20">
        <v>0.14333000000000001</v>
      </c>
      <c r="D7" s="22">
        <v>3.5832000000000003E-2</v>
      </c>
      <c r="F7" s="21" t="s">
        <v>39</v>
      </c>
      <c r="G7" s="20">
        <v>0.59511000000000003</v>
      </c>
      <c r="H7" s="22">
        <v>0.14877699999999999</v>
      </c>
      <c r="L7" s="21" t="s">
        <v>39</v>
      </c>
      <c r="M7" s="28">
        <v>0.14333000000000001</v>
      </c>
      <c r="N7" s="28">
        <v>0.59511000000000003</v>
      </c>
      <c r="O7" s="28">
        <v>0.51624999999999999</v>
      </c>
      <c r="P7" s="28">
        <v>0.27500999999999998</v>
      </c>
      <c r="Q7" s="28">
        <v>0.63861999999999997</v>
      </c>
      <c r="R7" s="28">
        <f t="shared" si="0"/>
        <v>0.43366399999999999</v>
      </c>
    </row>
    <row r="8" spans="2:18" x14ac:dyDescent="0.25">
      <c r="B8" s="21" t="s">
        <v>38</v>
      </c>
      <c r="C8" s="20">
        <v>0.18915999999999999</v>
      </c>
      <c r="D8" s="22">
        <v>4.7291E-2</v>
      </c>
      <c r="F8" s="21" t="s">
        <v>38</v>
      </c>
      <c r="G8" s="20">
        <v>5.6640000000000003E-2</v>
      </c>
      <c r="H8" s="22">
        <v>1.4159E-2</v>
      </c>
      <c r="K8" s="19"/>
      <c r="L8" s="21" t="s">
        <v>38</v>
      </c>
      <c r="M8" s="28">
        <v>0.18915999999999999</v>
      </c>
      <c r="N8" s="28">
        <v>5.6640000000000003E-2</v>
      </c>
      <c r="O8" s="28">
        <v>0.12365</v>
      </c>
      <c r="P8" s="28">
        <v>0.26218999999999998</v>
      </c>
      <c r="Q8" s="28">
        <v>9.1660000000000005E-2</v>
      </c>
      <c r="R8" s="28">
        <f t="shared" si="0"/>
        <v>0.14465999999999998</v>
      </c>
    </row>
    <row r="9" spans="2:18" x14ac:dyDescent="0.25">
      <c r="B9" s="21" t="s">
        <v>36</v>
      </c>
      <c r="C9" s="20">
        <v>0.19708000000000001</v>
      </c>
      <c r="D9" s="22">
        <v>4.9269E-2</v>
      </c>
      <c r="F9" s="21" t="s">
        <v>36</v>
      </c>
      <c r="G9" s="20">
        <v>0.21359</v>
      </c>
      <c r="H9" s="22">
        <v>5.3397E-2</v>
      </c>
      <c r="L9" s="21" t="s">
        <v>36</v>
      </c>
      <c r="M9" s="28">
        <v>0.19708000000000001</v>
      </c>
      <c r="N9" s="28">
        <v>0.21359</v>
      </c>
      <c r="O9" s="28">
        <v>0.21457999999999999</v>
      </c>
      <c r="P9" s="28">
        <v>0.24018999999999999</v>
      </c>
      <c r="Q9" s="28">
        <v>0.16733999999999999</v>
      </c>
      <c r="R9" s="28">
        <f t="shared" si="0"/>
        <v>0.20655600000000002</v>
      </c>
    </row>
    <row r="10" spans="2:18" x14ac:dyDescent="0.25">
      <c r="B10" s="21" t="s">
        <v>37</v>
      </c>
      <c r="C10" s="20">
        <v>0.47043000000000001</v>
      </c>
      <c r="D10" s="22">
        <v>0.117608</v>
      </c>
      <c r="F10" s="21" t="s">
        <v>37</v>
      </c>
      <c r="G10" s="20">
        <v>0.13467000000000001</v>
      </c>
      <c r="H10" s="22">
        <v>3.3667000000000002E-2</v>
      </c>
      <c r="L10" s="21" t="s">
        <v>37</v>
      </c>
      <c r="M10" s="28">
        <v>0.47043000000000001</v>
      </c>
      <c r="N10" s="28">
        <v>0.13467000000000001</v>
      </c>
      <c r="O10" s="28">
        <v>0.14552999999999999</v>
      </c>
      <c r="P10" s="28">
        <v>0.22261</v>
      </c>
      <c r="Q10" s="28">
        <v>0.10238999999999999</v>
      </c>
      <c r="R10" s="28">
        <f t="shared" si="0"/>
        <v>0.21512599999999998</v>
      </c>
    </row>
    <row r="11" spans="2:18" ht="30" x14ac:dyDescent="0.25">
      <c r="B11" s="21" t="s">
        <v>33</v>
      </c>
      <c r="C11" s="20">
        <v>0.34225</v>
      </c>
      <c r="D11" s="22">
        <v>3.8503000000000003E-2</v>
      </c>
      <c r="F11" s="21" t="s">
        <v>33</v>
      </c>
      <c r="G11" s="20">
        <v>0.67130000000000001</v>
      </c>
      <c r="H11" s="22">
        <v>7.5521000000000005E-2</v>
      </c>
      <c r="L11" s="21" t="s">
        <v>33</v>
      </c>
      <c r="M11" s="28">
        <v>0.34225</v>
      </c>
      <c r="N11" s="28">
        <v>0.67130000000000001</v>
      </c>
      <c r="O11" s="28">
        <v>0.50582000000000005</v>
      </c>
      <c r="P11" s="28">
        <v>0.12293999999999999</v>
      </c>
      <c r="Q11" s="28">
        <v>0.75463000000000002</v>
      </c>
      <c r="R11" s="28">
        <f t="shared" si="0"/>
        <v>0.47938799999999998</v>
      </c>
    </row>
    <row r="12" spans="2:18" ht="30" x14ac:dyDescent="0.25">
      <c r="B12" s="21" t="s">
        <v>34</v>
      </c>
      <c r="C12" s="20">
        <v>0.14951</v>
      </c>
      <c r="D12" s="22">
        <v>1.6820000000000002E-2</v>
      </c>
      <c r="F12" s="21" t="s">
        <v>34</v>
      </c>
      <c r="G12" s="20">
        <v>6.8589999999999998E-2</v>
      </c>
      <c r="H12" s="22">
        <v>7.7159999999999998E-3</v>
      </c>
      <c r="L12" s="21" t="s">
        <v>34</v>
      </c>
      <c r="M12" s="28">
        <v>0.14951</v>
      </c>
      <c r="N12" s="28">
        <v>6.8589999999999998E-2</v>
      </c>
      <c r="O12" s="28">
        <v>7.1529999999999996E-2</v>
      </c>
      <c r="P12" s="28">
        <v>0.40839999999999999</v>
      </c>
      <c r="Q12" s="28">
        <v>0.11763</v>
      </c>
      <c r="R12" s="28">
        <f t="shared" si="0"/>
        <v>0.163132</v>
      </c>
    </row>
    <row r="13" spans="2:18" ht="30" x14ac:dyDescent="0.25">
      <c r="B13" s="21" t="s">
        <v>35</v>
      </c>
      <c r="C13" s="20">
        <v>0.50824000000000003</v>
      </c>
      <c r="D13" s="22">
        <v>5.7176999999999999E-2</v>
      </c>
      <c r="F13" s="21" t="s">
        <v>35</v>
      </c>
      <c r="G13" s="20">
        <v>0.26011000000000001</v>
      </c>
      <c r="H13" s="22">
        <v>2.9262E-2</v>
      </c>
      <c r="L13" s="21" t="s">
        <v>35</v>
      </c>
      <c r="M13" s="28">
        <v>0.50824000000000003</v>
      </c>
      <c r="N13" s="28">
        <v>0.26011000000000001</v>
      </c>
      <c r="O13" s="28">
        <v>0.42265000000000003</v>
      </c>
      <c r="P13" s="28">
        <v>0.46866000000000002</v>
      </c>
      <c r="Q13" s="28">
        <v>0.12773999999999999</v>
      </c>
      <c r="R13" s="28">
        <f t="shared" si="0"/>
        <v>0.35748000000000002</v>
      </c>
    </row>
    <row r="14" spans="2:18" ht="30" x14ac:dyDescent="0.25">
      <c r="B14" s="21" t="s">
        <v>30</v>
      </c>
      <c r="C14" s="20">
        <v>0.40355999999999997</v>
      </c>
      <c r="D14" s="22">
        <v>4.5400999999999997E-2</v>
      </c>
      <c r="F14" s="21" t="s">
        <v>30</v>
      </c>
      <c r="G14" s="20">
        <v>0.75229999999999997</v>
      </c>
      <c r="H14" s="22">
        <v>8.4634000000000001E-2</v>
      </c>
      <c r="L14" s="21" t="s">
        <v>30</v>
      </c>
      <c r="M14" s="28">
        <v>0.40355999999999997</v>
      </c>
      <c r="N14" s="28">
        <v>0.75229999999999997</v>
      </c>
      <c r="O14" s="28">
        <v>0.54903000000000002</v>
      </c>
      <c r="P14" s="28">
        <v>0.32091999999999998</v>
      </c>
      <c r="Q14" s="28">
        <v>0.76763999999999999</v>
      </c>
      <c r="R14" s="28">
        <f t="shared" si="0"/>
        <v>0.55869000000000002</v>
      </c>
    </row>
    <row r="15" spans="2:18" ht="30" x14ac:dyDescent="0.25">
      <c r="B15" s="21" t="s">
        <v>31</v>
      </c>
      <c r="C15" s="20">
        <v>0.43063000000000001</v>
      </c>
      <c r="D15" s="22">
        <v>4.8446000000000003E-2</v>
      </c>
      <c r="F15" s="21" t="s">
        <v>31</v>
      </c>
      <c r="G15" s="20">
        <v>0.13994999999999999</v>
      </c>
      <c r="H15" s="22">
        <v>1.5744000000000001E-2</v>
      </c>
      <c r="L15" s="21" t="s">
        <v>31</v>
      </c>
      <c r="M15" s="28">
        <v>0.43063000000000001</v>
      </c>
      <c r="N15" s="28">
        <v>0.13994999999999999</v>
      </c>
      <c r="O15" s="28">
        <v>0.14828</v>
      </c>
      <c r="P15" s="28">
        <v>0.48382999999999998</v>
      </c>
      <c r="Q15" s="28">
        <v>5.9979999999999999E-2</v>
      </c>
      <c r="R15" s="28">
        <f t="shared" si="0"/>
        <v>0.25253399999999998</v>
      </c>
    </row>
    <row r="16" spans="2:18" ht="30" x14ac:dyDescent="0.25">
      <c r="B16" s="21" t="s">
        <v>32</v>
      </c>
      <c r="C16" s="20">
        <v>0.1658</v>
      </c>
      <c r="D16" s="22">
        <v>1.8652999999999999E-2</v>
      </c>
      <c r="F16" s="21" t="s">
        <v>32</v>
      </c>
      <c r="G16" s="20">
        <v>0.10775</v>
      </c>
      <c r="H16" s="22">
        <v>1.2122000000000001E-2</v>
      </c>
      <c r="L16" s="21" t="s">
        <v>32</v>
      </c>
      <c r="M16" s="28">
        <v>0.1658</v>
      </c>
      <c r="N16" s="28">
        <v>0.10775</v>
      </c>
      <c r="O16" s="28">
        <v>0.30268</v>
      </c>
      <c r="P16" s="28">
        <v>0.19524</v>
      </c>
      <c r="Q16" s="28">
        <v>0.17237</v>
      </c>
      <c r="R16" s="28">
        <f t="shared" si="0"/>
        <v>0.18876799999999999</v>
      </c>
    </row>
    <row r="17" spans="2:18" ht="30" x14ac:dyDescent="0.25">
      <c r="B17" s="21" t="s">
        <v>24</v>
      </c>
      <c r="C17" s="20">
        <v>0.43093999999999999</v>
      </c>
      <c r="D17" s="22">
        <v>4.8481000000000003E-2</v>
      </c>
      <c r="F17" s="21" t="s">
        <v>24</v>
      </c>
      <c r="G17" s="20">
        <v>0.73065999999999998</v>
      </c>
      <c r="H17" s="22">
        <v>8.2198999999999994E-2</v>
      </c>
      <c r="L17" s="21" t="s">
        <v>24</v>
      </c>
      <c r="M17" s="28">
        <v>0.43093999999999999</v>
      </c>
      <c r="N17" s="28">
        <v>0.73065999999999998</v>
      </c>
      <c r="O17" s="28">
        <v>0.56666000000000005</v>
      </c>
      <c r="P17" s="28">
        <v>0.31806000000000001</v>
      </c>
      <c r="Q17" s="28">
        <v>0.77605999999999997</v>
      </c>
      <c r="R17" s="28">
        <f t="shared" si="0"/>
        <v>0.56447599999999998</v>
      </c>
    </row>
    <row r="18" spans="2:18" ht="30" x14ac:dyDescent="0.25">
      <c r="B18" s="21" t="s">
        <v>25</v>
      </c>
      <c r="C18" s="20">
        <v>0.42362</v>
      </c>
      <c r="D18" s="22">
        <v>4.7656999999999998E-2</v>
      </c>
      <c r="F18" s="21" t="s">
        <v>25</v>
      </c>
      <c r="G18" s="20">
        <v>0.14968999999999999</v>
      </c>
      <c r="H18" s="22">
        <v>1.6840000000000001E-2</v>
      </c>
      <c r="L18" s="21" t="s">
        <v>25</v>
      </c>
      <c r="M18" s="28">
        <v>0.42362</v>
      </c>
      <c r="N18" s="28">
        <v>0.14968999999999999</v>
      </c>
      <c r="O18" s="28">
        <v>0.31844</v>
      </c>
      <c r="P18" s="28">
        <v>0.42375000000000002</v>
      </c>
      <c r="Q18" s="28">
        <v>8.7309999999999999E-2</v>
      </c>
      <c r="R18" s="28">
        <f t="shared" si="0"/>
        <v>0.28056200000000003</v>
      </c>
    </row>
    <row r="19" spans="2:18" ht="30" x14ac:dyDescent="0.25">
      <c r="B19" s="21" t="s">
        <v>26</v>
      </c>
      <c r="C19" s="20">
        <v>0.14544000000000001</v>
      </c>
      <c r="D19" s="22">
        <v>1.6362000000000002E-2</v>
      </c>
      <c r="F19" s="21" t="s">
        <v>26</v>
      </c>
      <c r="G19" s="20">
        <v>0.11965000000000001</v>
      </c>
      <c r="H19" s="22">
        <v>1.3461000000000001E-2</v>
      </c>
      <c r="L19" s="21" t="s">
        <v>26</v>
      </c>
      <c r="M19" s="28">
        <v>0.14544000000000001</v>
      </c>
      <c r="N19" s="28">
        <v>0.11965000000000001</v>
      </c>
      <c r="O19" s="28">
        <v>0.1149</v>
      </c>
      <c r="P19" s="28">
        <v>0.25818999999999998</v>
      </c>
      <c r="Q19" s="28">
        <v>0.13663</v>
      </c>
      <c r="R19" s="28">
        <f t="shared" si="0"/>
        <v>0.15496199999999999</v>
      </c>
    </row>
    <row r="20" spans="2:18" ht="30" x14ac:dyDescent="0.25">
      <c r="B20" s="21" t="s">
        <v>27</v>
      </c>
      <c r="C20" s="20">
        <v>0.27033000000000001</v>
      </c>
      <c r="D20" s="22">
        <v>4.3928000000000002E-2</v>
      </c>
      <c r="F20" s="21" t="s">
        <v>27</v>
      </c>
      <c r="G20" s="20">
        <v>0.28222999999999998</v>
      </c>
      <c r="H20" s="22">
        <v>4.5862E-2</v>
      </c>
      <c r="L20" s="21" t="s">
        <v>27</v>
      </c>
      <c r="M20" s="28">
        <v>0.27033000000000001</v>
      </c>
      <c r="N20" s="28">
        <v>0.28222999999999998</v>
      </c>
      <c r="O20" s="28">
        <v>0.39429999999999998</v>
      </c>
      <c r="P20" s="28">
        <v>0.18579999999999999</v>
      </c>
      <c r="Q20" s="28">
        <v>0.51665000000000005</v>
      </c>
      <c r="R20" s="28">
        <f t="shared" si="0"/>
        <v>0.32986199999999999</v>
      </c>
    </row>
    <row r="21" spans="2:18" ht="30" x14ac:dyDescent="0.25">
      <c r="B21" s="21" t="s">
        <v>28</v>
      </c>
      <c r="C21" s="20">
        <v>7.1940000000000004E-2</v>
      </c>
      <c r="D21" s="22">
        <v>1.1690000000000001E-2</v>
      </c>
      <c r="F21" s="21" t="s">
        <v>28</v>
      </c>
      <c r="G21" s="20">
        <v>0.22284999999999999</v>
      </c>
      <c r="H21" s="22">
        <v>3.6213000000000002E-2</v>
      </c>
      <c r="L21" s="21" t="s">
        <v>28</v>
      </c>
      <c r="M21" s="28">
        <v>7.1940000000000004E-2</v>
      </c>
      <c r="N21" s="28">
        <v>0.22284999999999999</v>
      </c>
      <c r="O21" s="28">
        <v>0.11064</v>
      </c>
      <c r="P21" s="28">
        <v>0.36521999999999999</v>
      </c>
      <c r="Q21" s="28">
        <v>4.2909999999999997E-2</v>
      </c>
      <c r="R21" s="28">
        <f t="shared" si="0"/>
        <v>0.16271200000000002</v>
      </c>
    </row>
    <row r="22" spans="2:18" ht="30" x14ac:dyDescent="0.25">
      <c r="B22" s="21" t="s">
        <v>29</v>
      </c>
      <c r="C22" s="20">
        <v>0.35004000000000002</v>
      </c>
      <c r="D22" s="22">
        <v>5.6882000000000002E-2</v>
      </c>
      <c r="F22" s="21" t="s">
        <v>29</v>
      </c>
      <c r="G22" s="20">
        <v>0.18723000000000001</v>
      </c>
      <c r="H22" s="22">
        <v>3.0425000000000001E-2</v>
      </c>
      <c r="L22" s="21" t="s">
        <v>29</v>
      </c>
      <c r="M22" s="28">
        <v>0.35004000000000002</v>
      </c>
      <c r="N22" s="28">
        <v>0.18723000000000001</v>
      </c>
      <c r="O22" s="28">
        <v>0.18737000000000001</v>
      </c>
      <c r="P22" s="28">
        <v>0.14129</v>
      </c>
      <c r="Q22" s="28">
        <v>0.13274</v>
      </c>
      <c r="R22" s="28">
        <f t="shared" si="0"/>
        <v>0.19973400000000002</v>
      </c>
    </row>
    <row r="23" spans="2:18" ht="25.5" customHeight="1" x14ac:dyDescent="0.25">
      <c r="B23" s="23" t="s">
        <v>23</v>
      </c>
      <c r="C23" s="24">
        <v>0.30769000000000002</v>
      </c>
      <c r="D23" s="25">
        <v>0.05</v>
      </c>
      <c r="F23" s="23" t="s">
        <v>23</v>
      </c>
      <c r="G23" s="24">
        <v>0.30769000000000002</v>
      </c>
      <c r="H23" s="25">
        <v>0.05</v>
      </c>
      <c r="K23" t="s">
        <v>43</v>
      </c>
      <c r="L23" s="21" t="s">
        <v>23</v>
      </c>
      <c r="M23" s="28">
        <f>SUM(M4:M22)</f>
        <v>5.692289999999999</v>
      </c>
      <c r="N23" s="28">
        <f t="shared" ref="N23:R23" si="1">SUM(N4:N22)</f>
        <v>5.6923200000000005</v>
      </c>
      <c r="O23" s="28">
        <f t="shared" si="1"/>
        <v>5.69231</v>
      </c>
      <c r="P23" s="28">
        <f t="shared" si="1"/>
        <v>5.6922899999999998</v>
      </c>
      <c r="Q23" s="28">
        <f t="shared" si="1"/>
        <v>5.6923000000000021</v>
      </c>
      <c r="R23" s="28">
        <f t="shared" si="1"/>
        <v>5.6923020000000006</v>
      </c>
    </row>
    <row r="25" spans="2:18" x14ac:dyDescent="0.25">
      <c r="L25" s="27"/>
      <c r="M25" s="6" t="s">
        <v>50</v>
      </c>
      <c r="N25" s="6" t="s">
        <v>51</v>
      </c>
      <c r="O25" s="6" t="s">
        <v>52</v>
      </c>
      <c r="P25" s="6" t="s">
        <v>76</v>
      </c>
      <c r="Q25" s="6" t="s">
        <v>77</v>
      </c>
      <c r="R25" s="6" t="s">
        <v>43</v>
      </c>
    </row>
    <row r="26" spans="2:18" ht="30" customHeight="1" x14ac:dyDescent="0.25">
      <c r="B26" s="40" t="s">
        <v>73</v>
      </c>
      <c r="C26" s="40"/>
      <c r="D26" s="40"/>
      <c r="F26" s="40" t="s">
        <v>74</v>
      </c>
      <c r="G26" s="40"/>
      <c r="H26" s="40"/>
      <c r="L26" s="27" t="s">
        <v>40</v>
      </c>
      <c r="M26" s="6">
        <v>0.49306</v>
      </c>
      <c r="N26" s="6">
        <v>0.52946000000000004</v>
      </c>
      <c r="O26" s="6">
        <v>0.53164</v>
      </c>
      <c r="P26" s="6">
        <v>0.24886</v>
      </c>
      <c r="Q26" s="6">
        <v>0.72494999999999998</v>
      </c>
      <c r="R26" s="6">
        <f>SUM(M26:Q26)/5</f>
        <v>0.50559399999999999</v>
      </c>
    </row>
    <row r="27" spans="2:18" ht="30" x14ac:dyDescent="0.25">
      <c r="B27" s="20" t="s">
        <v>20</v>
      </c>
      <c r="C27" s="20" t="s">
        <v>21</v>
      </c>
      <c r="D27" s="26" t="s">
        <v>22</v>
      </c>
      <c r="E27" s="18"/>
      <c r="F27" s="20" t="s">
        <v>20</v>
      </c>
      <c r="G27" s="20" t="s">
        <v>21</v>
      </c>
      <c r="H27" s="26" t="s">
        <v>22</v>
      </c>
      <c r="L27" s="27" t="s">
        <v>41</v>
      </c>
      <c r="M27" s="6">
        <v>0.30125999999999997</v>
      </c>
      <c r="N27" s="6">
        <v>0.14692</v>
      </c>
      <c r="O27" s="6">
        <v>0.14587</v>
      </c>
      <c r="P27" s="6">
        <v>0.63092999999999999</v>
      </c>
      <c r="Q27" s="6">
        <v>9.6269999999999994E-2</v>
      </c>
      <c r="R27" s="6">
        <f t="shared" ref="R27:R28" si="2">SUM(M27:Q27)/5</f>
        <v>0.26424999999999998</v>
      </c>
    </row>
    <row r="28" spans="2:18" x14ac:dyDescent="0.25">
      <c r="B28" s="21" t="s">
        <v>40</v>
      </c>
      <c r="C28" s="20">
        <v>0.53164</v>
      </c>
      <c r="D28" s="22">
        <v>0.13291</v>
      </c>
      <c r="F28" s="21" t="s">
        <v>40</v>
      </c>
      <c r="G28" s="20">
        <v>0.24886</v>
      </c>
      <c r="H28" s="22">
        <v>6.2216E-2</v>
      </c>
      <c r="L28" s="27" t="s">
        <v>42</v>
      </c>
      <c r="M28" s="6">
        <v>0.20566999999999999</v>
      </c>
      <c r="N28" s="6">
        <v>0.32362000000000002</v>
      </c>
      <c r="O28" s="6">
        <v>0.32249</v>
      </c>
      <c r="P28" s="6">
        <v>0.1202</v>
      </c>
      <c r="Q28" s="6">
        <v>0.17877999999999999</v>
      </c>
      <c r="R28" s="6">
        <f t="shared" si="2"/>
        <v>0.230152</v>
      </c>
    </row>
    <row r="29" spans="2:18" x14ac:dyDescent="0.25">
      <c r="B29" s="21" t="s">
        <v>41</v>
      </c>
      <c r="C29" s="20">
        <v>0.14587</v>
      </c>
      <c r="D29" s="22">
        <v>3.6466999999999999E-2</v>
      </c>
      <c r="F29" s="21" t="s">
        <v>41</v>
      </c>
      <c r="G29" s="20">
        <v>0.63092999999999999</v>
      </c>
      <c r="H29" s="22">
        <v>0.15773300000000001</v>
      </c>
      <c r="M29" t="s">
        <v>50</v>
      </c>
      <c r="N29" t="s">
        <v>51</v>
      </c>
      <c r="O29" t="s">
        <v>52</v>
      </c>
      <c r="P29" t="s">
        <v>76</v>
      </c>
      <c r="Q29" t="s">
        <v>77</v>
      </c>
      <c r="R29" t="s">
        <v>43</v>
      </c>
    </row>
    <row r="30" spans="2:18" x14ac:dyDescent="0.25">
      <c r="B30" s="21" t="s">
        <v>42</v>
      </c>
      <c r="C30" s="20">
        <v>0.32249</v>
      </c>
      <c r="D30" s="22">
        <v>8.0621999999999999E-2</v>
      </c>
      <c r="F30" s="21" t="s">
        <v>42</v>
      </c>
      <c r="G30" s="20">
        <v>0.1202</v>
      </c>
      <c r="H30" s="22">
        <v>3.0051000000000001E-2</v>
      </c>
      <c r="L30" s="19" t="s">
        <v>39</v>
      </c>
      <c r="M30">
        <v>0.14333000000000001</v>
      </c>
      <c r="N30">
        <v>0.59511000000000003</v>
      </c>
      <c r="O30">
        <v>0.51624999999999999</v>
      </c>
      <c r="P30">
        <v>0.27500999999999998</v>
      </c>
      <c r="Q30">
        <v>0.63861999999999997</v>
      </c>
      <c r="R30">
        <f t="shared" ref="R30:R33" si="3">SUM(M30:Q30)/5</f>
        <v>0.43366399999999999</v>
      </c>
    </row>
    <row r="31" spans="2:18" x14ac:dyDescent="0.25">
      <c r="B31" s="21" t="s">
        <v>39</v>
      </c>
      <c r="C31" s="20">
        <v>0.51624999999999999</v>
      </c>
      <c r="D31" s="22">
        <v>0.12906300000000001</v>
      </c>
      <c r="F31" s="21" t="s">
        <v>39</v>
      </c>
      <c r="G31" s="20">
        <v>0.27500999999999998</v>
      </c>
      <c r="H31" s="22">
        <v>6.8752999999999995E-2</v>
      </c>
      <c r="L31" s="19" t="s">
        <v>38</v>
      </c>
      <c r="M31">
        <v>0.18915999999999999</v>
      </c>
      <c r="N31">
        <v>5.6640000000000003E-2</v>
      </c>
      <c r="O31">
        <v>0.12365</v>
      </c>
      <c r="P31">
        <v>0.26218999999999998</v>
      </c>
      <c r="Q31">
        <v>9.1660000000000005E-2</v>
      </c>
      <c r="R31">
        <f t="shared" si="3"/>
        <v>0.14465999999999998</v>
      </c>
    </row>
    <row r="32" spans="2:18" x14ac:dyDescent="0.25">
      <c r="B32" s="21" t="s">
        <v>38</v>
      </c>
      <c r="C32" s="20">
        <v>0.12365</v>
      </c>
      <c r="D32" s="22">
        <v>3.0911999999999999E-2</v>
      </c>
      <c r="F32" s="21" t="s">
        <v>38</v>
      </c>
      <c r="G32" s="20">
        <v>0.26218999999999998</v>
      </c>
      <c r="H32" s="22">
        <v>6.5546999999999994E-2</v>
      </c>
      <c r="L32" s="19" t="s">
        <v>36</v>
      </c>
      <c r="M32">
        <v>0.19708000000000001</v>
      </c>
      <c r="N32">
        <v>0.21359</v>
      </c>
      <c r="O32">
        <v>0.21457999999999999</v>
      </c>
      <c r="P32">
        <v>0.24018999999999999</v>
      </c>
      <c r="Q32">
        <v>0.16733999999999999</v>
      </c>
      <c r="R32">
        <f t="shared" si="3"/>
        <v>0.20655600000000002</v>
      </c>
    </row>
    <row r="33" spans="2:18" x14ac:dyDescent="0.25">
      <c r="B33" s="21" t="s">
        <v>36</v>
      </c>
      <c r="C33" s="20">
        <v>0.21457999999999999</v>
      </c>
      <c r="D33" s="22">
        <v>5.3643999999999997E-2</v>
      </c>
      <c r="F33" s="21" t="s">
        <v>36</v>
      </c>
      <c r="G33" s="20">
        <v>0.24018999999999999</v>
      </c>
      <c r="H33" s="22">
        <v>6.0047000000000003E-2</v>
      </c>
      <c r="L33" s="19" t="s">
        <v>37</v>
      </c>
      <c r="M33">
        <v>0.47043000000000001</v>
      </c>
      <c r="N33">
        <v>0.13467000000000001</v>
      </c>
      <c r="O33">
        <v>0.14552999999999999</v>
      </c>
      <c r="P33">
        <v>0.22261</v>
      </c>
      <c r="Q33">
        <v>0.10238999999999999</v>
      </c>
      <c r="R33">
        <f t="shared" si="3"/>
        <v>0.21512599999999998</v>
      </c>
    </row>
    <row r="34" spans="2:18" x14ac:dyDescent="0.25">
      <c r="B34" s="21" t="s">
        <v>37</v>
      </c>
      <c r="C34" s="20">
        <v>0.14552999999999999</v>
      </c>
      <c r="D34" s="22">
        <v>3.6381999999999998E-2</v>
      </c>
      <c r="F34" s="21" t="s">
        <v>37</v>
      </c>
      <c r="G34" s="20">
        <v>0.22261</v>
      </c>
      <c r="H34" s="22">
        <v>5.5653000000000001E-2</v>
      </c>
      <c r="L34" s="27"/>
      <c r="M34" s="6" t="s">
        <v>50</v>
      </c>
      <c r="N34" s="6" t="s">
        <v>51</v>
      </c>
      <c r="O34" s="6" t="s">
        <v>52</v>
      </c>
      <c r="P34" s="6" t="s">
        <v>76</v>
      </c>
      <c r="Q34" s="6" t="s">
        <v>77</v>
      </c>
      <c r="R34" s="6" t="s">
        <v>43</v>
      </c>
    </row>
    <row r="35" spans="2:18" ht="30" x14ac:dyDescent="0.25">
      <c r="B35" s="21" t="s">
        <v>33</v>
      </c>
      <c r="C35" s="20">
        <v>0.50582000000000005</v>
      </c>
      <c r="D35" s="22">
        <v>5.6904999999999997E-2</v>
      </c>
      <c r="F35" s="21" t="s">
        <v>33</v>
      </c>
      <c r="G35" s="20">
        <v>0.12293999999999999</v>
      </c>
      <c r="H35" s="22">
        <v>1.3831E-2</v>
      </c>
      <c r="L35" s="27" t="s">
        <v>33</v>
      </c>
      <c r="M35" s="6">
        <v>0.34225</v>
      </c>
      <c r="N35" s="6">
        <v>0.67130000000000001</v>
      </c>
      <c r="O35" s="6">
        <v>0.50582000000000005</v>
      </c>
      <c r="P35" s="6">
        <v>0.12293999999999999</v>
      </c>
      <c r="Q35" s="6">
        <v>0.75463000000000002</v>
      </c>
      <c r="R35" s="6">
        <f t="shared" ref="R35:R37" si="4">SUM(M35:Q35)/5</f>
        <v>0.47938799999999998</v>
      </c>
    </row>
    <row r="36" spans="2:18" ht="30" x14ac:dyDescent="0.25">
      <c r="B36" s="21" t="s">
        <v>34</v>
      </c>
      <c r="C36" s="20">
        <v>7.1529999999999996E-2</v>
      </c>
      <c r="D36" s="22">
        <v>8.0470000000000003E-3</v>
      </c>
      <c r="F36" s="21" t="s">
        <v>34</v>
      </c>
      <c r="G36" s="20">
        <v>0.40839999999999999</v>
      </c>
      <c r="H36" s="22">
        <v>4.5945E-2</v>
      </c>
      <c r="L36" s="27" t="s">
        <v>34</v>
      </c>
      <c r="M36" s="6">
        <v>0.14951</v>
      </c>
      <c r="N36" s="6">
        <v>6.8589999999999998E-2</v>
      </c>
      <c r="O36" s="6">
        <v>7.1529999999999996E-2</v>
      </c>
      <c r="P36" s="6">
        <v>0.40839999999999999</v>
      </c>
      <c r="Q36" s="6">
        <v>0.11763</v>
      </c>
      <c r="R36" s="6">
        <f t="shared" si="4"/>
        <v>0.163132</v>
      </c>
    </row>
    <row r="37" spans="2:18" ht="30" x14ac:dyDescent="0.25">
      <c r="B37" s="21" t="s">
        <v>35</v>
      </c>
      <c r="C37" s="20">
        <v>0.42265000000000003</v>
      </c>
      <c r="D37" s="22">
        <v>4.7548E-2</v>
      </c>
      <c r="F37" s="21" t="s">
        <v>35</v>
      </c>
      <c r="G37" s="20">
        <v>0.46866000000000002</v>
      </c>
      <c r="H37" s="22">
        <v>5.2724E-2</v>
      </c>
      <c r="L37" s="27" t="s">
        <v>35</v>
      </c>
      <c r="M37" s="6">
        <v>0.50824000000000003</v>
      </c>
      <c r="N37" s="6">
        <v>0.26011000000000001</v>
      </c>
      <c r="O37" s="6">
        <v>0.42265000000000003</v>
      </c>
      <c r="P37" s="6">
        <v>0.46866000000000002</v>
      </c>
      <c r="Q37" s="6">
        <v>0.12773999999999999</v>
      </c>
      <c r="R37" s="6">
        <f t="shared" si="4"/>
        <v>0.35748000000000002</v>
      </c>
    </row>
    <row r="38" spans="2:18" ht="30" x14ac:dyDescent="0.25">
      <c r="B38" s="21" t="s">
        <v>30</v>
      </c>
      <c r="C38" s="20">
        <v>0.54903000000000002</v>
      </c>
      <c r="D38" s="22">
        <v>6.1766000000000001E-2</v>
      </c>
      <c r="F38" s="21" t="s">
        <v>30</v>
      </c>
      <c r="G38" s="20">
        <v>0.32091999999999998</v>
      </c>
      <c r="H38" s="22">
        <v>3.6103999999999997E-2</v>
      </c>
      <c r="M38" t="s">
        <v>50</v>
      </c>
      <c r="N38" t="s">
        <v>51</v>
      </c>
      <c r="O38" t="s">
        <v>52</v>
      </c>
      <c r="P38" t="s">
        <v>76</v>
      </c>
      <c r="Q38" t="s">
        <v>77</v>
      </c>
      <c r="R38" t="s">
        <v>43</v>
      </c>
    </row>
    <row r="39" spans="2:18" ht="30" x14ac:dyDescent="0.25">
      <c r="B39" s="21" t="s">
        <v>31</v>
      </c>
      <c r="C39" s="20">
        <v>0.14828</v>
      </c>
      <c r="D39" s="22">
        <v>1.6681999999999999E-2</v>
      </c>
      <c r="F39" s="21" t="s">
        <v>31</v>
      </c>
      <c r="G39" s="20">
        <v>0.48382999999999998</v>
      </c>
      <c r="H39" s="22">
        <v>5.4431E-2</v>
      </c>
      <c r="L39" s="19" t="s">
        <v>30</v>
      </c>
      <c r="M39">
        <v>0.40355999999999997</v>
      </c>
      <c r="N39">
        <v>0.75229999999999997</v>
      </c>
      <c r="O39">
        <v>0.54903000000000002</v>
      </c>
      <c r="P39">
        <v>0.32091999999999998</v>
      </c>
      <c r="Q39">
        <v>0.76763999999999999</v>
      </c>
      <c r="R39">
        <f t="shared" ref="R39:R41" si="5">SUM(M39:Q39)/5</f>
        <v>0.55869000000000002</v>
      </c>
    </row>
    <row r="40" spans="2:18" ht="30" x14ac:dyDescent="0.25">
      <c r="B40" s="21" t="s">
        <v>32</v>
      </c>
      <c r="C40" s="20">
        <v>0.30268</v>
      </c>
      <c r="D40" s="22">
        <v>3.4051999999999999E-2</v>
      </c>
      <c r="F40" s="21" t="s">
        <v>32</v>
      </c>
      <c r="G40" s="20">
        <v>0.19524</v>
      </c>
      <c r="H40" s="22">
        <v>2.1964999999999998E-2</v>
      </c>
      <c r="L40" s="19" t="s">
        <v>31</v>
      </c>
      <c r="M40">
        <v>0.43063000000000001</v>
      </c>
      <c r="N40">
        <v>0.13994999999999999</v>
      </c>
      <c r="O40">
        <v>0.14828</v>
      </c>
      <c r="P40">
        <v>0.48382999999999998</v>
      </c>
      <c r="Q40">
        <v>5.9979999999999999E-2</v>
      </c>
      <c r="R40">
        <f t="shared" si="5"/>
        <v>0.25253399999999998</v>
      </c>
    </row>
    <row r="41" spans="2:18" ht="30" x14ac:dyDescent="0.25">
      <c r="B41" s="21" t="s">
        <v>24</v>
      </c>
      <c r="C41" s="20">
        <v>0.56666000000000005</v>
      </c>
      <c r="D41" s="22">
        <v>6.3749E-2</v>
      </c>
      <c r="F41" s="21" t="s">
        <v>24</v>
      </c>
      <c r="G41" s="20">
        <v>0.31806000000000001</v>
      </c>
      <c r="H41" s="22">
        <v>3.5782000000000001E-2</v>
      </c>
      <c r="L41" s="19" t="s">
        <v>32</v>
      </c>
      <c r="M41">
        <v>0.1658</v>
      </c>
      <c r="N41">
        <v>0.10775</v>
      </c>
      <c r="O41">
        <v>0.30268</v>
      </c>
      <c r="P41">
        <v>0.19524</v>
      </c>
      <c r="Q41">
        <v>0.17237</v>
      </c>
      <c r="R41">
        <f t="shared" si="5"/>
        <v>0.18876799999999999</v>
      </c>
    </row>
    <row r="42" spans="2:18" ht="30" x14ac:dyDescent="0.25">
      <c r="B42" s="21" t="s">
        <v>25</v>
      </c>
      <c r="C42" s="20">
        <v>0.31844</v>
      </c>
      <c r="D42" s="22">
        <v>3.5825000000000003E-2</v>
      </c>
      <c r="F42" s="21" t="s">
        <v>25</v>
      </c>
      <c r="G42" s="20">
        <v>0.42375000000000002</v>
      </c>
      <c r="H42" s="22">
        <v>4.7671999999999999E-2</v>
      </c>
      <c r="L42" s="27"/>
      <c r="M42" s="6" t="s">
        <v>50</v>
      </c>
      <c r="N42" s="6" t="s">
        <v>51</v>
      </c>
      <c r="O42" s="6" t="s">
        <v>52</v>
      </c>
      <c r="P42" s="6" t="s">
        <v>76</v>
      </c>
      <c r="Q42" s="6" t="s">
        <v>77</v>
      </c>
      <c r="R42" s="6" t="s">
        <v>43</v>
      </c>
    </row>
    <row r="43" spans="2:18" ht="30" x14ac:dyDescent="0.25">
      <c r="B43" s="21" t="s">
        <v>26</v>
      </c>
      <c r="C43" s="20">
        <v>0.1149</v>
      </c>
      <c r="D43" s="22">
        <v>1.2926E-2</v>
      </c>
      <c r="F43" s="21" t="s">
        <v>26</v>
      </c>
      <c r="G43" s="20">
        <v>0.25818999999999998</v>
      </c>
      <c r="H43" s="22">
        <v>2.9045999999999999E-2</v>
      </c>
      <c r="L43" s="27" t="s">
        <v>24</v>
      </c>
      <c r="M43" s="6">
        <v>0.43093999999999999</v>
      </c>
      <c r="N43" s="6">
        <v>0.73065999999999998</v>
      </c>
      <c r="O43" s="6">
        <v>0.56666000000000005</v>
      </c>
      <c r="P43" s="6">
        <v>0.31806000000000001</v>
      </c>
      <c r="Q43" s="6">
        <v>0.77605999999999997</v>
      </c>
      <c r="R43" s="6">
        <f t="shared" ref="R43:R45" si="6">SUM(M43:Q43)/5</f>
        <v>0.56447599999999998</v>
      </c>
    </row>
    <row r="44" spans="2:18" ht="30" x14ac:dyDescent="0.25">
      <c r="B44" s="21" t="s">
        <v>27</v>
      </c>
      <c r="C44" s="20">
        <v>0.39429999999999998</v>
      </c>
      <c r="D44" s="22">
        <v>6.4074000000000006E-2</v>
      </c>
      <c r="F44" s="21" t="s">
        <v>27</v>
      </c>
      <c r="G44" s="20">
        <v>0.18579999999999999</v>
      </c>
      <c r="H44" s="22">
        <v>3.0193000000000001E-2</v>
      </c>
      <c r="L44" s="27" t="s">
        <v>25</v>
      </c>
      <c r="M44" s="6">
        <v>0.42362</v>
      </c>
      <c r="N44" s="6">
        <v>0.14968999999999999</v>
      </c>
      <c r="O44" s="6">
        <v>0.31844</v>
      </c>
      <c r="P44" s="6">
        <v>0.42375000000000002</v>
      </c>
      <c r="Q44" s="6">
        <v>8.7309999999999999E-2</v>
      </c>
      <c r="R44" s="6">
        <f t="shared" si="6"/>
        <v>0.28056200000000003</v>
      </c>
    </row>
    <row r="45" spans="2:18" ht="30" x14ac:dyDescent="0.25">
      <c r="B45" s="21" t="s">
        <v>28</v>
      </c>
      <c r="C45" s="20">
        <v>0.11064</v>
      </c>
      <c r="D45" s="22">
        <v>1.7978999999999998E-2</v>
      </c>
      <c r="F45" s="21" t="s">
        <v>28</v>
      </c>
      <c r="G45" s="20">
        <v>0.36521999999999999</v>
      </c>
      <c r="H45" s="22">
        <v>5.9347999999999998E-2</v>
      </c>
      <c r="L45" s="27" t="s">
        <v>26</v>
      </c>
      <c r="M45" s="6">
        <v>0.14544000000000001</v>
      </c>
      <c r="N45" s="6">
        <v>0.11965000000000001</v>
      </c>
      <c r="O45" s="6">
        <v>0.1149</v>
      </c>
      <c r="P45" s="6">
        <v>0.25818999999999998</v>
      </c>
      <c r="Q45" s="6">
        <v>0.13663</v>
      </c>
      <c r="R45" s="6">
        <f t="shared" si="6"/>
        <v>0.15496199999999999</v>
      </c>
    </row>
    <row r="46" spans="2:18" ht="30" x14ac:dyDescent="0.25">
      <c r="B46" s="21" t="s">
        <v>29</v>
      </c>
      <c r="C46" s="20">
        <v>0.18737000000000001</v>
      </c>
      <c r="D46" s="22">
        <v>3.0446999999999998E-2</v>
      </c>
      <c r="F46" s="21" t="s">
        <v>29</v>
      </c>
      <c r="G46" s="20">
        <v>0.14129</v>
      </c>
      <c r="H46" s="22">
        <v>2.2959E-2</v>
      </c>
      <c r="M46" t="s">
        <v>50</v>
      </c>
      <c r="N46" t="s">
        <v>51</v>
      </c>
      <c r="O46" t="s">
        <v>52</v>
      </c>
      <c r="P46" t="s">
        <v>76</v>
      </c>
      <c r="Q46" t="s">
        <v>77</v>
      </c>
      <c r="R46" t="s">
        <v>43</v>
      </c>
    </row>
    <row r="47" spans="2:18" ht="30" x14ac:dyDescent="0.25">
      <c r="B47" s="23" t="s">
        <v>23</v>
      </c>
      <c r="C47" s="24">
        <v>0.30769000000000002</v>
      </c>
      <c r="D47" s="25">
        <v>0.05</v>
      </c>
      <c r="F47" s="23" t="s">
        <v>23</v>
      </c>
      <c r="G47" s="24">
        <v>0.30769000000000002</v>
      </c>
      <c r="H47" s="25">
        <v>0.05</v>
      </c>
      <c r="L47" s="19" t="s">
        <v>27</v>
      </c>
      <c r="M47">
        <v>0.27033000000000001</v>
      </c>
      <c r="N47">
        <v>0.28222999999999998</v>
      </c>
      <c r="O47">
        <v>0.39429999999999998</v>
      </c>
      <c r="P47">
        <v>0.18579999999999999</v>
      </c>
      <c r="Q47">
        <v>0.51665000000000005</v>
      </c>
      <c r="R47">
        <f t="shared" ref="R47:R49" si="7">SUM(M47:Q47)/5</f>
        <v>0.32986199999999999</v>
      </c>
    </row>
    <row r="48" spans="2:18" ht="30" x14ac:dyDescent="0.25">
      <c r="L48" s="19" t="s">
        <v>28</v>
      </c>
      <c r="M48">
        <v>7.1940000000000004E-2</v>
      </c>
      <c r="N48">
        <v>0.22284999999999999</v>
      </c>
      <c r="O48">
        <v>0.11064</v>
      </c>
      <c r="P48">
        <v>0.36521999999999999</v>
      </c>
      <c r="Q48">
        <v>4.2909999999999997E-2</v>
      </c>
      <c r="R48">
        <f t="shared" si="7"/>
        <v>0.16271200000000002</v>
      </c>
    </row>
    <row r="49" spans="2:18" x14ac:dyDescent="0.25">
      <c r="L49" s="19" t="s">
        <v>29</v>
      </c>
      <c r="M49">
        <v>0.35004000000000002</v>
      </c>
      <c r="N49">
        <v>0.18723000000000001</v>
      </c>
      <c r="O49">
        <v>0.18737000000000001</v>
      </c>
      <c r="P49">
        <v>0.14129</v>
      </c>
      <c r="Q49">
        <v>0.13274</v>
      </c>
      <c r="R49">
        <f t="shared" si="7"/>
        <v>0.19973400000000002</v>
      </c>
    </row>
    <row r="50" spans="2:18" ht="30" customHeight="1" x14ac:dyDescent="0.25">
      <c r="B50" s="40" t="s">
        <v>75</v>
      </c>
      <c r="C50" s="40"/>
      <c r="D50" s="40"/>
    </row>
    <row r="51" spans="2:18" ht="30" x14ac:dyDescent="0.25">
      <c r="B51" s="20" t="s">
        <v>20</v>
      </c>
      <c r="C51" s="20" t="s">
        <v>21</v>
      </c>
      <c r="D51" s="26" t="s">
        <v>22</v>
      </c>
    </row>
    <row r="52" spans="2:18" x14ac:dyDescent="0.25">
      <c r="B52" s="21" t="s">
        <v>40</v>
      </c>
      <c r="C52" s="20">
        <v>0.72494999999999998</v>
      </c>
      <c r="D52" s="22">
        <v>0.18123900000000001</v>
      </c>
    </row>
    <row r="53" spans="2:18" x14ac:dyDescent="0.25">
      <c r="B53" s="21" t="s">
        <v>41</v>
      </c>
      <c r="C53" s="20">
        <v>9.6269999999999994E-2</v>
      </c>
      <c r="D53" s="22">
        <v>2.4067000000000002E-2</v>
      </c>
    </row>
    <row r="54" spans="2:18" x14ac:dyDescent="0.25">
      <c r="B54" s="21" t="s">
        <v>42</v>
      </c>
      <c r="C54" s="20">
        <v>0.17877999999999999</v>
      </c>
      <c r="D54" s="22">
        <v>4.4694999999999999E-2</v>
      </c>
    </row>
    <row r="55" spans="2:18" x14ac:dyDescent="0.25">
      <c r="B55" s="21" t="s">
        <v>39</v>
      </c>
      <c r="C55" s="20">
        <v>0.63861999999999997</v>
      </c>
      <c r="D55" s="22">
        <v>0.15965499999999999</v>
      </c>
    </row>
    <row r="56" spans="2:18" x14ac:dyDescent="0.25">
      <c r="B56" s="21" t="s">
        <v>38</v>
      </c>
      <c r="C56" s="20">
        <v>9.1660000000000005E-2</v>
      </c>
      <c r="D56" s="22">
        <v>2.2914E-2</v>
      </c>
    </row>
    <row r="57" spans="2:18" x14ac:dyDescent="0.25">
      <c r="B57" s="21" t="s">
        <v>36</v>
      </c>
      <c r="C57" s="20">
        <v>0.16733999999999999</v>
      </c>
      <c r="D57" s="22">
        <v>4.1834000000000003E-2</v>
      </c>
    </row>
    <row r="58" spans="2:18" x14ac:dyDescent="0.25">
      <c r="B58" s="21" t="s">
        <v>37</v>
      </c>
      <c r="C58" s="20">
        <v>0.10238999999999999</v>
      </c>
      <c r="D58" s="22">
        <v>2.5597999999999999E-2</v>
      </c>
    </row>
    <row r="59" spans="2:18" ht="30" x14ac:dyDescent="0.25">
      <c r="B59" s="21" t="s">
        <v>33</v>
      </c>
      <c r="C59" s="20">
        <v>0.75463000000000002</v>
      </c>
      <c r="D59" s="22">
        <v>8.4895999999999999E-2</v>
      </c>
    </row>
    <row r="60" spans="2:18" ht="30" x14ac:dyDescent="0.25">
      <c r="B60" s="21" t="s">
        <v>34</v>
      </c>
      <c r="C60" s="20">
        <v>0.11763</v>
      </c>
      <c r="D60" s="22">
        <v>1.3233E-2</v>
      </c>
    </row>
    <row r="61" spans="2:18" ht="30" x14ac:dyDescent="0.25">
      <c r="B61" s="21" t="s">
        <v>35</v>
      </c>
      <c r="C61" s="20">
        <v>0.12773999999999999</v>
      </c>
      <c r="D61" s="22">
        <v>1.4371E-2</v>
      </c>
    </row>
    <row r="62" spans="2:18" ht="30" x14ac:dyDescent="0.25">
      <c r="B62" s="21" t="s">
        <v>30</v>
      </c>
      <c r="C62" s="20">
        <v>0.76763999999999999</v>
      </c>
      <c r="D62" s="22">
        <v>8.6360000000000006E-2</v>
      </c>
    </row>
    <row r="63" spans="2:18" x14ac:dyDescent="0.25">
      <c r="B63" s="21" t="s">
        <v>31</v>
      </c>
      <c r="C63" s="20">
        <v>5.9979999999999999E-2</v>
      </c>
      <c r="D63" s="22">
        <v>6.7479999999999997E-3</v>
      </c>
    </row>
    <row r="64" spans="2:18" ht="30" x14ac:dyDescent="0.25">
      <c r="B64" s="21" t="s">
        <v>32</v>
      </c>
      <c r="C64" s="20">
        <v>0.17237</v>
      </c>
      <c r="D64" s="22">
        <v>1.9392E-2</v>
      </c>
    </row>
    <row r="65" spans="2:4" ht="30" x14ac:dyDescent="0.25">
      <c r="B65" s="21" t="s">
        <v>24</v>
      </c>
      <c r="C65" s="20">
        <v>0.77605999999999997</v>
      </c>
      <c r="D65" s="22">
        <v>8.7307999999999997E-2</v>
      </c>
    </row>
    <row r="66" spans="2:4" ht="30" x14ac:dyDescent="0.25">
      <c r="B66" s="21" t="s">
        <v>25</v>
      </c>
      <c r="C66" s="20">
        <v>8.7309999999999999E-2</v>
      </c>
      <c r="D66" s="22">
        <v>9.8219999999999991E-3</v>
      </c>
    </row>
    <row r="67" spans="2:4" ht="30" x14ac:dyDescent="0.25">
      <c r="B67" s="21" t="s">
        <v>26</v>
      </c>
      <c r="C67" s="20">
        <v>0.13663</v>
      </c>
      <c r="D67" s="22">
        <v>1.5370999999999999E-2</v>
      </c>
    </row>
    <row r="68" spans="2:4" ht="30" x14ac:dyDescent="0.25">
      <c r="B68" s="21" t="s">
        <v>27</v>
      </c>
      <c r="C68" s="20">
        <v>0.51665000000000005</v>
      </c>
      <c r="D68" s="22">
        <v>8.3956000000000003E-2</v>
      </c>
    </row>
    <row r="69" spans="2:4" ht="30" x14ac:dyDescent="0.25">
      <c r="B69" s="21" t="s">
        <v>28</v>
      </c>
      <c r="C69" s="20">
        <v>4.2909999999999997E-2</v>
      </c>
      <c r="D69" s="22">
        <v>6.973E-3</v>
      </c>
    </row>
    <row r="70" spans="2:4" x14ac:dyDescent="0.25">
      <c r="B70" s="21" t="s">
        <v>29</v>
      </c>
      <c r="C70" s="20">
        <v>0.13274</v>
      </c>
      <c r="D70" s="22">
        <v>2.1571E-2</v>
      </c>
    </row>
    <row r="71" spans="2:4" x14ac:dyDescent="0.25">
      <c r="B71" s="23" t="s">
        <v>23</v>
      </c>
      <c r="C71" s="24">
        <v>0.30769000000000002</v>
      </c>
      <c r="D71" s="25">
        <v>0.05</v>
      </c>
    </row>
  </sheetData>
  <mergeCells count="5">
    <mergeCell ref="B2:D2"/>
    <mergeCell ref="F2:H2"/>
    <mergeCell ref="B26:D26"/>
    <mergeCell ref="F26:H26"/>
    <mergeCell ref="B50:D5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C4A8-E12F-437C-B7E4-3D4D8E4EDF7E}">
  <dimension ref="D4:AG58"/>
  <sheetViews>
    <sheetView tabSelected="1" topLeftCell="A21" zoomScale="55" zoomScaleNormal="55" workbookViewId="0">
      <selection activeCell="Z43" sqref="Z43"/>
    </sheetView>
  </sheetViews>
  <sheetFormatPr defaultRowHeight="15" x14ac:dyDescent="0.25"/>
  <cols>
    <col min="4" max="4" width="7.140625" bestFit="1" customWidth="1"/>
    <col min="5" max="7" width="8.7109375" style="1" customWidth="1"/>
    <col min="8" max="10" width="8.7109375" customWidth="1"/>
    <col min="21" max="28" width="7.5703125" customWidth="1"/>
  </cols>
  <sheetData>
    <row r="4" spans="4:28" ht="90" customHeight="1" x14ac:dyDescent="0.25">
      <c r="D4" s="26" t="s">
        <v>20</v>
      </c>
      <c r="E4" s="61" t="s">
        <v>27</v>
      </c>
      <c r="F4" s="61"/>
      <c r="G4" s="40" t="s">
        <v>28</v>
      </c>
      <c r="H4" s="40"/>
      <c r="I4" s="40" t="s">
        <v>29</v>
      </c>
      <c r="J4" s="40"/>
      <c r="L4" s="26" t="s">
        <v>20</v>
      </c>
      <c r="M4" s="55" t="s">
        <v>24</v>
      </c>
      <c r="N4" s="56" t="s">
        <v>24</v>
      </c>
      <c r="O4" s="59" t="s">
        <v>25</v>
      </c>
      <c r="P4" s="60" t="s">
        <v>25</v>
      </c>
      <c r="Q4" s="59" t="s">
        <v>26</v>
      </c>
      <c r="R4" s="60" t="s">
        <v>26</v>
      </c>
      <c r="T4" s="26" t="s">
        <v>20</v>
      </c>
      <c r="U4" s="61" t="s">
        <v>39</v>
      </c>
      <c r="V4" s="61"/>
      <c r="W4" s="61" t="s">
        <v>38</v>
      </c>
      <c r="X4" s="61" t="s">
        <v>38</v>
      </c>
      <c r="Y4" s="61" t="s">
        <v>36</v>
      </c>
      <c r="Z4" s="61"/>
      <c r="AA4" s="61" t="s">
        <v>37</v>
      </c>
      <c r="AB4" s="61"/>
    </row>
    <row r="5" spans="4:28" x14ac:dyDescent="0.25">
      <c r="D5" s="29" t="s">
        <v>45</v>
      </c>
      <c r="E5" s="61">
        <v>0.27033000000000001</v>
      </c>
      <c r="F5" s="61"/>
      <c r="G5" s="40">
        <v>7.1940000000000004E-2</v>
      </c>
      <c r="H5" s="40"/>
      <c r="I5" s="78">
        <v>0.35004000000000002</v>
      </c>
      <c r="J5" s="78"/>
      <c r="L5" s="29" t="s">
        <v>45</v>
      </c>
      <c r="M5" s="55">
        <v>0.43093999999999999</v>
      </c>
      <c r="N5" s="56">
        <v>0.43093999999999999</v>
      </c>
      <c r="O5" s="59">
        <v>0.42362</v>
      </c>
      <c r="P5" s="60">
        <v>0.42362</v>
      </c>
      <c r="Q5" s="76">
        <v>0.14544000000000001</v>
      </c>
      <c r="R5" s="77">
        <v>0.14544000000000001</v>
      </c>
      <c r="T5" s="29" t="s">
        <v>45</v>
      </c>
      <c r="U5" s="67">
        <v>0.14333000000000001</v>
      </c>
      <c r="V5" s="67"/>
      <c r="W5" s="63">
        <v>0.18915999999999999</v>
      </c>
      <c r="X5" s="63">
        <v>0.18915999999999999</v>
      </c>
      <c r="Y5" s="63">
        <v>0.19708000000000001</v>
      </c>
      <c r="Z5" s="63"/>
      <c r="AA5" s="62">
        <v>0.47043000000000001</v>
      </c>
      <c r="AB5" s="62"/>
    </row>
    <row r="6" spans="4:28" x14ac:dyDescent="0.25">
      <c r="D6" s="29" t="s">
        <v>46</v>
      </c>
      <c r="E6" s="79">
        <v>0.28222999999999998</v>
      </c>
      <c r="F6" s="79"/>
      <c r="G6" s="40">
        <v>0.22284999999999999</v>
      </c>
      <c r="H6" s="40"/>
      <c r="I6" s="40">
        <v>0.18723000000000001</v>
      </c>
      <c r="J6" s="40"/>
      <c r="L6" s="29" t="s">
        <v>46</v>
      </c>
      <c r="M6" s="72">
        <v>0.73065999999999998</v>
      </c>
      <c r="N6" s="73">
        <v>0.73065999999999998</v>
      </c>
      <c r="O6" s="59">
        <v>0.14968999999999999</v>
      </c>
      <c r="P6" s="60">
        <v>0.14968999999999999</v>
      </c>
      <c r="Q6" s="59">
        <v>0.11965000000000001</v>
      </c>
      <c r="R6" s="60">
        <v>0.11965000000000001</v>
      </c>
      <c r="T6" s="29" t="s">
        <v>46</v>
      </c>
      <c r="U6" s="68">
        <v>0.59511000000000003</v>
      </c>
      <c r="V6" s="68"/>
      <c r="W6" s="63">
        <v>5.6640000000000003E-2</v>
      </c>
      <c r="X6" s="63">
        <v>5.6640000000000003E-2</v>
      </c>
      <c r="Y6" s="63">
        <v>0.21359</v>
      </c>
      <c r="Z6" s="63"/>
      <c r="AA6" s="63">
        <v>0.13467000000000001</v>
      </c>
      <c r="AB6" s="63"/>
    </row>
    <row r="7" spans="4:28" x14ac:dyDescent="0.25">
      <c r="D7" s="29" t="s">
        <v>47</v>
      </c>
      <c r="E7" s="80">
        <v>0.39429999999999998</v>
      </c>
      <c r="F7" s="80"/>
      <c r="G7" s="40">
        <v>0.11064</v>
      </c>
      <c r="H7" s="40"/>
      <c r="I7" s="40">
        <v>0.18737000000000001</v>
      </c>
      <c r="J7" s="40"/>
      <c r="L7" s="29" t="s">
        <v>47</v>
      </c>
      <c r="M7" s="53">
        <v>0.56666000000000005</v>
      </c>
      <c r="N7" s="54">
        <v>0.56666000000000005</v>
      </c>
      <c r="O7" s="59">
        <v>0.31844</v>
      </c>
      <c r="P7" s="60">
        <v>0.31844</v>
      </c>
      <c r="Q7" s="59">
        <v>0.1149</v>
      </c>
      <c r="R7" s="60">
        <v>0.1149</v>
      </c>
      <c r="T7" s="29" t="s">
        <v>47</v>
      </c>
      <c r="U7" s="69">
        <v>0.51624999999999999</v>
      </c>
      <c r="V7" s="69"/>
      <c r="W7" s="63">
        <v>0.12365</v>
      </c>
      <c r="X7" s="63">
        <v>0.12365</v>
      </c>
      <c r="Y7" s="63">
        <v>0.21457999999999999</v>
      </c>
      <c r="Z7" s="63"/>
      <c r="AA7" s="63">
        <v>0.14552999999999999</v>
      </c>
      <c r="AB7" s="63"/>
    </row>
    <row r="8" spans="4:28" x14ac:dyDescent="0.25">
      <c r="D8" s="29" t="s">
        <v>48</v>
      </c>
      <c r="E8" s="61">
        <v>0.18579999999999999</v>
      </c>
      <c r="F8" s="61"/>
      <c r="G8" s="82">
        <v>0.36521999999999999</v>
      </c>
      <c r="H8" s="82"/>
      <c r="I8" s="40">
        <v>0.14129</v>
      </c>
      <c r="J8" s="40"/>
      <c r="L8" s="29" t="s">
        <v>48</v>
      </c>
      <c r="M8" s="55">
        <v>0.31806000000000001</v>
      </c>
      <c r="N8" s="56">
        <v>0.31806000000000001</v>
      </c>
      <c r="O8" s="74">
        <v>0.42375000000000002</v>
      </c>
      <c r="P8" s="75">
        <v>0.42375000000000002</v>
      </c>
      <c r="Q8" s="59">
        <v>0.25818999999999998</v>
      </c>
      <c r="R8" s="60">
        <v>0.25818999999999998</v>
      </c>
      <c r="T8" s="29" t="s">
        <v>48</v>
      </c>
      <c r="U8" s="65">
        <v>0.27500999999999998</v>
      </c>
      <c r="V8" s="65"/>
      <c r="W8" s="63">
        <v>0.26218999999999998</v>
      </c>
      <c r="X8" s="63">
        <v>0.26218999999999998</v>
      </c>
      <c r="Y8" s="63">
        <v>0.24018999999999999</v>
      </c>
      <c r="Z8" s="63"/>
      <c r="AA8" s="63">
        <v>0.22261</v>
      </c>
      <c r="AB8" s="63"/>
    </row>
    <row r="9" spans="4:28" x14ac:dyDescent="0.25">
      <c r="D9" s="29" t="s">
        <v>49</v>
      </c>
      <c r="E9" s="81">
        <v>0.51665000000000005</v>
      </c>
      <c r="F9" s="81"/>
      <c r="G9" s="40">
        <v>4.2909999999999997E-2</v>
      </c>
      <c r="H9" s="40"/>
      <c r="I9" s="40">
        <v>0.13274</v>
      </c>
      <c r="J9" s="40"/>
      <c r="L9" s="29" t="s">
        <v>49</v>
      </c>
      <c r="M9" s="49">
        <v>0.77605999999999997</v>
      </c>
      <c r="N9" s="50">
        <v>0.77605999999999997</v>
      </c>
      <c r="O9" s="59">
        <v>8.7309999999999999E-2</v>
      </c>
      <c r="P9" s="60">
        <v>8.7309999999999999E-2</v>
      </c>
      <c r="Q9" s="59">
        <v>0.13663</v>
      </c>
      <c r="R9" s="60">
        <v>0.13663</v>
      </c>
      <c r="T9" s="29" t="s">
        <v>49</v>
      </c>
      <c r="U9" s="66">
        <v>0.63861999999999997</v>
      </c>
      <c r="V9" s="66"/>
      <c r="W9" s="63">
        <v>9.1660000000000005E-2</v>
      </c>
      <c r="X9" s="63">
        <v>9.1660000000000005E-2</v>
      </c>
      <c r="Y9" s="63">
        <v>0.16733999999999999</v>
      </c>
      <c r="Z9" s="63"/>
      <c r="AA9" s="63">
        <v>0.10238999999999999</v>
      </c>
      <c r="AB9" s="63"/>
    </row>
    <row r="10" spans="4:28" x14ac:dyDescent="0.25">
      <c r="M10" s="1"/>
      <c r="N10" s="1"/>
      <c r="O10" s="1"/>
      <c r="U10" s="1"/>
      <c r="V10" s="1"/>
      <c r="W10" s="1"/>
    </row>
    <row r="11" spans="4:28" ht="15" customHeight="1" x14ac:dyDescent="0.25">
      <c r="D11" s="22"/>
      <c r="E11" s="20" t="s">
        <v>68</v>
      </c>
      <c r="F11" s="20" t="s">
        <v>69</v>
      </c>
      <c r="G11" s="20" t="s">
        <v>70</v>
      </c>
      <c r="I11" s="43" t="s">
        <v>78</v>
      </c>
      <c r="J11" s="43"/>
      <c r="L11" s="22"/>
      <c r="M11" s="20" t="s">
        <v>65</v>
      </c>
      <c r="N11" s="20" t="s">
        <v>66</v>
      </c>
      <c r="O11" s="20" t="s">
        <v>67</v>
      </c>
      <c r="Q11" s="43" t="s">
        <v>78</v>
      </c>
      <c r="R11" s="43"/>
      <c r="T11" s="22"/>
      <c r="U11" s="26" t="s">
        <v>58</v>
      </c>
      <c r="V11" s="26" t="s">
        <v>59</v>
      </c>
      <c r="W11" s="26" t="s">
        <v>60</v>
      </c>
      <c r="X11" s="26" t="s">
        <v>61</v>
      </c>
      <c r="Z11" s="64" t="s">
        <v>78</v>
      </c>
      <c r="AA11" s="64"/>
      <c r="AB11" s="64"/>
    </row>
    <row r="12" spans="4:28" x14ac:dyDescent="0.25">
      <c r="D12" s="31" t="s">
        <v>45</v>
      </c>
      <c r="E12" s="20">
        <v>2</v>
      </c>
      <c r="F12" s="20">
        <v>1</v>
      </c>
      <c r="G12" s="20">
        <v>3</v>
      </c>
      <c r="I12" s="43"/>
      <c r="J12" s="43"/>
      <c r="L12" s="31" t="s">
        <v>45</v>
      </c>
      <c r="M12" s="20">
        <v>3</v>
      </c>
      <c r="N12" s="20">
        <v>2</v>
      </c>
      <c r="O12" s="20">
        <v>1</v>
      </c>
      <c r="Q12" s="43"/>
      <c r="R12" s="43"/>
      <c r="T12" s="31" t="s">
        <v>45</v>
      </c>
      <c r="U12" s="26">
        <v>1</v>
      </c>
      <c r="V12" s="26">
        <v>2</v>
      </c>
      <c r="W12" s="26">
        <v>3</v>
      </c>
      <c r="X12" s="26">
        <v>4</v>
      </c>
      <c r="Z12" s="64"/>
      <c r="AA12" s="64"/>
      <c r="AB12" s="64"/>
    </row>
    <row r="13" spans="4:28" x14ac:dyDescent="0.25">
      <c r="D13" s="32" t="s">
        <v>46</v>
      </c>
      <c r="E13" s="20">
        <v>3</v>
      </c>
      <c r="F13" s="20">
        <v>2</v>
      </c>
      <c r="G13" s="20">
        <v>1</v>
      </c>
      <c r="I13" s="43"/>
      <c r="J13" s="43"/>
      <c r="L13" s="32" t="s">
        <v>46</v>
      </c>
      <c r="M13" s="20">
        <v>3</v>
      </c>
      <c r="N13" s="20">
        <v>2</v>
      </c>
      <c r="O13" s="20">
        <v>1</v>
      </c>
      <c r="Q13" s="43"/>
      <c r="R13" s="43"/>
      <c r="T13" s="32" t="s">
        <v>46</v>
      </c>
      <c r="U13" s="26">
        <v>4</v>
      </c>
      <c r="V13" s="26">
        <v>3</v>
      </c>
      <c r="W13" s="26">
        <v>2</v>
      </c>
      <c r="X13" s="26">
        <v>1</v>
      </c>
      <c r="Z13" s="64"/>
      <c r="AA13" s="64"/>
      <c r="AB13" s="64"/>
    </row>
    <row r="14" spans="4:28" x14ac:dyDescent="0.25">
      <c r="D14" s="33" t="s">
        <v>47</v>
      </c>
      <c r="E14" s="20">
        <v>3</v>
      </c>
      <c r="F14" s="20">
        <v>1</v>
      </c>
      <c r="G14" s="20">
        <v>2</v>
      </c>
      <c r="I14" s="36" t="s">
        <v>53</v>
      </c>
      <c r="J14" s="37">
        <f>SUM(E17:G17)</f>
        <v>30</v>
      </c>
      <c r="L14" s="33" t="s">
        <v>47</v>
      </c>
      <c r="M14" s="20">
        <v>3</v>
      </c>
      <c r="N14" s="20">
        <v>2</v>
      </c>
      <c r="O14" s="20">
        <v>1</v>
      </c>
      <c r="Q14" s="36" t="s">
        <v>53</v>
      </c>
      <c r="R14" s="37">
        <f>SUM(M17:O17)</f>
        <v>30</v>
      </c>
      <c r="T14" s="33" t="s">
        <v>47</v>
      </c>
      <c r="U14" s="26">
        <v>4</v>
      </c>
      <c r="V14" s="26">
        <v>1</v>
      </c>
      <c r="W14" s="26">
        <v>3</v>
      </c>
      <c r="X14" s="26">
        <v>2</v>
      </c>
      <c r="Z14" s="48" t="s">
        <v>53</v>
      </c>
      <c r="AA14" s="48"/>
      <c r="AB14" s="38">
        <f>SUM(U17:X17)</f>
        <v>50</v>
      </c>
    </row>
    <row r="15" spans="4:28" x14ac:dyDescent="0.25">
      <c r="D15" s="34" t="s">
        <v>48</v>
      </c>
      <c r="E15" s="20">
        <v>2</v>
      </c>
      <c r="F15" s="20">
        <v>3</v>
      </c>
      <c r="G15" s="20">
        <v>1</v>
      </c>
      <c r="I15" s="36" t="s">
        <v>54</v>
      </c>
      <c r="J15" s="37">
        <f>SUM(E17-J14)^2+(F17-J14)^2+(G17-J14)^2</f>
        <v>1214</v>
      </c>
      <c r="L15" s="34" t="s">
        <v>48</v>
      </c>
      <c r="M15" s="20">
        <v>2</v>
      </c>
      <c r="N15" s="20">
        <v>3</v>
      </c>
      <c r="O15" s="20">
        <v>1</v>
      </c>
      <c r="Q15" s="36" t="s">
        <v>54</v>
      </c>
      <c r="R15" s="37">
        <f>SUM(M17-R14)^2+(N17-R14)^2+(O17-R14)^2</f>
        <v>1232</v>
      </c>
      <c r="T15" s="34" t="s">
        <v>48</v>
      </c>
      <c r="U15" s="26">
        <v>4</v>
      </c>
      <c r="V15" s="26">
        <v>3</v>
      </c>
      <c r="W15" s="26">
        <v>2</v>
      </c>
      <c r="X15" s="26">
        <v>1</v>
      </c>
      <c r="Z15" s="48" t="s">
        <v>54</v>
      </c>
      <c r="AA15" s="48"/>
      <c r="AB15" s="37">
        <f>SUM(U17-AB14)^2+(V17-AB14)^2+(W17-AB14)^2+(X17-AB14)^2</f>
        <v>5658</v>
      </c>
    </row>
    <row r="16" spans="4:28" x14ac:dyDescent="0.25">
      <c r="D16" s="35" t="s">
        <v>49</v>
      </c>
      <c r="E16" s="20">
        <v>3</v>
      </c>
      <c r="F16" s="20">
        <v>1</v>
      </c>
      <c r="G16" s="20">
        <v>2</v>
      </c>
      <c r="I16" s="36" t="s">
        <v>55</v>
      </c>
      <c r="J16" s="37">
        <f>(3-J14)^2+(2*3-J14)^2+(3*3-J14)^2</f>
        <v>1746</v>
      </c>
      <c r="L16" s="35" t="s">
        <v>49</v>
      </c>
      <c r="M16" s="20">
        <v>3</v>
      </c>
      <c r="N16" s="20">
        <v>1</v>
      </c>
      <c r="O16" s="20">
        <v>2</v>
      </c>
      <c r="Q16" s="36" t="s">
        <v>55</v>
      </c>
      <c r="R16" s="37">
        <f>(3-R14)^2+(2*3-R14)^2+(3*3-R14)^2</f>
        <v>1746</v>
      </c>
      <c r="T16" s="35" t="s">
        <v>49</v>
      </c>
      <c r="U16" s="26">
        <v>4</v>
      </c>
      <c r="V16" s="26">
        <v>1</v>
      </c>
      <c r="W16" s="26">
        <v>3</v>
      </c>
      <c r="X16" s="26">
        <v>2</v>
      </c>
      <c r="Z16" s="48" t="s">
        <v>55</v>
      </c>
      <c r="AA16" s="48"/>
      <c r="AB16" s="37">
        <f>(3-AB14)^2+(2*3-AB14)^2+(3*3-AB14)^2</f>
        <v>5826</v>
      </c>
    </row>
    <row r="17" spans="4:33" x14ac:dyDescent="0.25">
      <c r="D17" s="29" t="s">
        <v>79</v>
      </c>
      <c r="E17" s="20">
        <f>SUM(E12:E16)</f>
        <v>13</v>
      </c>
      <c r="F17" s="20">
        <f t="shared" ref="F17:G17" si="0">SUM(F12:F16)</f>
        <v>8</v>
      </c>
      <c r="G17" s="20">
        <f t="shared" si="0"/>
        <v>9</v>
      </c>
      <c r="I17" s="36" t="s">
        <v>56</v>
      </c>
      <c r="J17" s="30">
        <f>SUM(J15)/J16</f>
        <v>0.69530355097365404</v>
      </c>
      <c r="L17" s="29" t="s">
        <v>79</v>
      </c>
      <c r="M17" s="20">
        <f>SUM(M12:M16)</f>
        <v>14</v>
      </c>
      <c r="N17" s="20">
        <f t="shared" ref="N17:O17" si="1">SUM(N12:N16)</f>
        <v>10</v>
      </c>
      <c r="O17" s="20">
        <f t="shared" si="1"/>
        <v>6</v>
      </c>
      <c r="Q17" s="36" t="s">
        <v>56</v>
      </c>
      <c r="R17" s="30">
        <f>SUM(R15)/R16</f>
        <v>0.70561282932416958</v>
      </c>
      <c r="T17" s="29" t="s">
        <v>79</v>
      </c>
      <c r="U17" s="26">
        <f t="shared" ref="U17:X17" si="2">SUM(U12:U16)</f>
        <v>17</v>
      </c>
      <c r="V17" s="26">
        <f t="shared" si="2"/>
        <v>10</v>
      </c>
      <c r="W17" s="26">
        <f t="shared" si="2"/>
        <v>13</v>
      </c>
      <c r="X17" s="26">
        <f t="shared" si="2"/>
        <v>10</v>
      </c>
      <c r="Z17" s="48" t="s">
        <v>56</v>
      </c>
      <c r="AA17" s="48"/>
      <c r="AB17" s="39">
        <f>SUM(AB15)/AB16</f>
        <v>0.97116374871266731</v>
      </c>
    </row>
    <row r="20" spans="4:33" ht="90" customHeight="1" x14ac:dyDescent="0.25">
      <c r="D20" s="26" t="s">
        <v>20</v>
      </c>
      <c r="E20" s="55" t="s">
        <v>30</v>
      </c>
      <c r="F20" s="56" t="s">
        <v>30</v>
      </c>
      <c r="G20" s="59" t="s">
        <v>31</v>
      </c>
      <c r="H20" s="60" t="s">
        <v>31</v>
      </c>
      <c r="I20" s="59" t="s">
        <v>32</v>
      </c>
      <c r="J20" s="60" t="s">
        <v>32</v>
      </c>
      <c r="L20" s="26" t="s">
        <v>20</v>
      </c>
      <c r="M20" s="55" t="s">
        <v>33</v>
      </c>
      <c r="N20" s="56"/>
      <c r="O20" s="59" t="s">
        <v>34</v>
      </c>
      <c r="P20" s="60"/>
      <c r="Q20" s="59" t="s">
        <v>32</v>
      </c>
      <c r="R20" s="60" t="s">
        <v>32</v>
      </c>
    </row>
    <row r="21" spans="4:33" ht="15" customHeight="1" x14ac:dyDescent="0.25">
      <c r="D21" s="29" t="s">
        <v>45</v>
      </c>
      <c r="E21" s="55">
        <v>0.40355999999999997</v>
      </c>
      <c r="F21" s="56">
        <v>0.40355999999999997</v>
      </c>
      <c r="G21" s="59">
        <v>0.43063000000000001</v>
      </c>
      <c r="H21" s="60">
        <v>0.43063000000000001</v>
      </c>
      <c r="I21" s="76">
        <v>0.1658</v>
      </c>
      <c r="J21" s="77">
        <v>0.1658</v>
      </c>
      <c r="L21" s="29" t="s">
        <v>45</v>
      </c>
      <c r="M21" s="55">
        <v>0.34225</v>
      </c>
      <c r="N21" s="56"/>
      <c r="O21" s="51">
        <v>0.14951</v>
      </c>
      <c r="P21" s="52"/>
      <c r="Q21" s="70">
        <v>0.50824000000000003</v>
      </c>
      <c r="R21" s="71"/>
    </row>
    <row r="22" spans="4:33" x14ac:dyDescent="0.25">
      <c r="D22" s="29" t="s">
        <v>46</v>
      </c>
      <c r="E22" s="72">
        <v>0.75229999999999997</v>
      </c>
      <c r="F22" s="73">
        <v>0.75229999999999997</v>
      </c>
      <c r="G22" s="59">
        <v>0.13994999999999999</v>
      </c>
      <c r="H22" s="60">
        <v>0.13994999999999999</v>
      </c>
      <c r="I22" s="59">
        <v>0.10775</v>
      </c>
      <c r="J22" s="60">
        <v>0.10775</v>
      </c>
      <c r="L22" s="29" t="s">
        <v>46</v>
      </c>
      <c r="M22" s="72">
        <v>0.67130000000000001</v>
      </c>
      <c r="N22" s="73"/>
      <c r="O22" s="51">
        <v>6.8589999999999998E-2</v>
      </c>
      <c r="P22" s="52"/>
      <c r="Q22" s="51">
        <v>0.26011000000000001</v>
      </c>
      <c r="R22" s="52"/>
    </row>
    <row r="23" spans="4:33" ht="15" customHeight="1" x14ac:dyDescent="0.25">
      <c r="D23" s="29" t="s">
        <v>47</v>
      </c>
      <c r="E23" s="53">
        <v>0.54903000000000002</v>
      </c>
      <c r="F23" s="54">
        <v>0.54903000000000002</v>
      </c>
      <c r="G23" s="59">
        <v>0.14828</v>
      </c>
      <c r="H23" s="60">
        <v>0.14828</v>
      </c>
      <c r="I23" s="59">
        <v>0.30268</v>
      </c>
      <c r="J23" s="60">
        <v>0.30268</v>
      </c>
      <c r="L23" s="29" t="s">
        <v>47</v>
      </c>
      <c r="M23" s="53">
        <v>0.50582000000000005</v>
      </c>
      <c r="N23" s="54"/>
      <c r="O23" s="51">
        <v>7.1529999999999996E-2</v>
      </c>
      <c r="P23" s="52"/>
      <c r="Q23" s="51">
        <v>0.42265000000000003</v>
      </c>
      <c r="R23" s="52"/>
    </row>
    <row r="24" spans="4:33" x14ac:dyDescent="0.25">
      <c r="D24" s="29" t="s">
        <v>48</v>
      </c>
      <c r="E24" s="55">
        <v>0.32091999999999998</v>
      </c>
      <c r="F24" s="56">
        <v>0.32091999999999998</v>
      </c>
      <c r="G24" s="74">
        <v>0.48382999999999998</v>
      </c>
      <c r="H24" s="75">
        <v>0.48382999999999998</v>
      </c>
      <c r="I24" s="59">
        <v>0.19524</v>
      </c>
      <c r="J24" s="60">
        <v>0.19524</v>
      </c>
      <c r="L24" s="29" t="s">
        <v>48</v>
      </c>
      <c r="M24" s="55">
        <v>0.12293999999999999</v>
      </c>
      <c r="N24" s="56"/>
      <c r="O24" s="51">
        <v>0.40839999999999999</v>
      </c>
      <c r="P24" s="52"/>
      <c r="Q24" s="57">
        <v>0.46866000000000002</v>
      </c>
      <c r="R24" s="58"/>
    </row>
    <row r="25" spans="4:33" ht="15" customHeight="1" x14ac:dyDescent="0.25">
      <c r="D25" s="29" t="s">
        <v>49</v>
      </c>
      <c r="E25" s="49">
        <v>0.76763999999999999</v>
      </c>
      <c r="F25" s="50">
        <v>0.76763999999999999</v>
      </c>
      <c r="G25" s="59">
        <v>5.9979999999999999E-2</v>
      </c>
      <c r="H25" s="60">
        <v>5.9979999999999999E-2</v>
      </c>
      <c r="I25" s="59">
        <v>0.17237</v>
      </c>
      <c r="J25" s="60">
        <v>0.17237</v>
      </c>
      <c r="L25" s="29" t="s">
        <v>49</v>
      </c>
      <c r="M25" s="49">
        <v>0.75463000000000002</v>
      </c>
      <c r="N25" s="50"/>
      <c r="O25" s="51">
        <v>0.11763</v>
      </c>
      <c r="P25" s="52"/>
      <c r="Q25" s="51">
        <v>0.12773999999999999</v>
      </c>
      <c r="R25" s="52"/>
    </row>
    <row r="26" spans="4:33" x14ac:dyDescent="0.25">
      <c r="M26" s="1"/>
      <c r="N26" s="1"/>
      <c r="O26" s="1"/>
    </row>
    <row r="27" spans="4:33" ht="15" customHeight="1" x14ac:dyDescent="0.25">
      <c r="D27" s="22"/>
      <c r="E27" s="20" t="s">
        <v>68</v>
      </c>
      <c r="F27" s="20" t="s">
        <v>69</v>
      </c>
      <c r="G27" s="20" t="s">
        <v>70</v>
      </c>
      <c r="I27" s="43" t="s">
        <v>78</v>
      </c>
      <c r="J27" s="43"/>
      <c r="L27" s="22"/>
      <c r="M27" s="20" t="s">
        <v>62</v>
      </c>
      <c r="N27" s="20" t="s">
        <v>63</v>
      </c>
      <c r="O27" s="20" t="s">
        <v>64</v>
      </c>
      <c r="Q27" s="43" t="s">
        <v>78</v>
      </c>
      <c r="R27" s="43"/>
    </row>
    <row r="28" spans="4:33" x14ac:dyDescent="0.25">
      <c r="D28" s="31" t="s">
        <v>45</v>
      </c>
      <c r="E28" s="20">
        <v>2</v>
      </c>
      <c r="F28" s="20">
        <v>3</v>
      </c>
      <c r="G28" s="20">
        <v>1</v>
      </c>
      <c r="I28" s="43"/>
      <c r="J28" s="43"/>
      <c r="L28" s="31" t="s">
        <v>45</v>
      </c>
      <c r="M28" s="20">
        <v>2</v>
      </c>
      <c r="N28" s="20">
        <v>1</v>
      </c>
      <c r="O28" s="20">
        <v>3</v>
      </c>
      <c r="Q28" s="43"/>
      <c r="R28" s="43"/>
    </row>
    <row r="29" spans="4:33" x14ac:dyDescent="0.25">
      <c r="D29" s="32" t="s">
        <v>46</v>
      </c>
      <c r="E29" s="20">
        <v>3</v>
      </c>
      <c r="F29" s="20">
        <v>2</v>
      </c>
      <c r="G29" s="20">
        <v>1</v>
      </c>
      <c r="I29" s="43"/>
      <c r="J29" s="43"/>
      <c r="L29" s="32" t="s">
        <v>46</v>
      </c>
      <c r="M29" s="20">
        <v>3</v>
      </c>
      <c r="N29" s="20">
        <v>2</v>
      </c>
      <c r="O29" s="20">
        <v>1</v>
      </c>
      <c r="Q29" s="43"/>
      <c r="R29" s="43"/>
    </row>
    <row r="30" spans="4:33" x14ac:dyDescent="0.25">
      <c r="D30" s="33" t="s">
        <v>47</v>
      </c>
      <c r="E30" s="20">
        <v>3</v>
      </c>
      <c r="F30" s="20">
        <v>1</v>
      </c>
      <c r="G30" s="20">
        <v>2</v>
      </c>
      <c r="I30" s="36" t="s">
        <v>53</v>
      </c>
      <c r="J30" s="37">
        <f>SUM(E33:G33)</f>
        <v>30</v>
      </c>
      <c r="L30" s="33" t="s">
        <v>47</v>
      </c>
      <c r="M30" s="20">
        <v>3</v>
      </c>
      <c r="N30" s="20">
        <v>2</v>
      </c>
      <c r="O30" s="20">
        <v>1</v>
      </c>
      <c r="Q30" s="36" t="s">
        <v>53</v>
      </c>
      <c r="R30" s="37">
        <f>SUM(M33:O33)</f>
        <v>30</v>
      </c>
    </row>
    <row r="31" spans="4:33" x14ac:dyDescent="0.25">
      <c r="D31" s="34" t="s">
        <v>48</v>
      </c>
      <c r="E31" s="20">
        <v>2</v>
      </c>
      <c r="F31" s="20">
        <v>3</v>
      </c>
      <c r="G31" s="20">
        <v>1</v>
      </c>
      <c r="I31" s="36" t="s">
        <v>54</v>
      </c>
      <c r="J31" s="37">
        <f>SUM(E33-J30)^2+(F33-J30)^2+(G33-J30)^2</f>
        <v>1218</v>
      </c>
      <c r="L31" s="34" t="s">
        <v>48</v>
      </c>
      <c r="M31" s="20">
        <v>1</v>
      </c>
      <c r="N31" s="20">
        <v>2</v>
      </c>
      <c r="O31" s="20">
        <v>3</v>
      </c>
      <c r="Q31" s="36" t="s">
        <v>54</v>
      </c>
      <c r="R31" s="37">
        <f>SUM(M33-R30)^2+(N33-R30)^2+(O33-R30)^2</f>
        <v>1208</v>
      </c>
      <c r="AG31" t="s">
        <v>0</v>
      </c>
    </row>
    <row r="32" spans="4:33" x14ac:dyDescent="0.25">
      <c r="D32" s="35" t="s">
        <v>49</v>
      </c>
      <c r="E32" s="20">
        <v>3</v>
      </c>
      <c r="F32" s="20">
        <v>1</v>
      </c>
      <c r="G32" s="20">
        <v>2</v>
      </c>
      <c r="I32" s="36" t="s">
        <v>55</v>
      </c>
      <c r="J32" s="37">
        <f>(3-J30)^2+(2*3-J30)^2+(3*3-J30)^2</f>
        <v>1746</v>
      </c>
      <c r="L32" s="35" t="s">
        <v>49</v>
      </c>
      <c r="M32" s="20">
        <v>3</v>
      </c>
      <c r="N32" s="20">
        <v>1</v>
      </c>
      <c r="O32" s="20">
        <v>2</v>
      </c>
      <c r="Q32" s="36" t="s">
        <v>55</v>
      </c>
      <c r="R32" s="37">
        <f>(3-R30)^2+(2*3-R30)^2+(3*3-R30)^2</f>
        <v>1746</v>
      </c>
    </row>
    <row r="33" spans="4:18" x14ac:dyDescent="0.25">
      <c r="D33" s="29" t="s">
        <v>79</v>
      </c>
      <c r="E33" s="20">
        <f>SUM(E28:E32)</f>
        <v>13</v>
      </c>
      <c r="F33" s="20">
        <f t="shared" ref="F33:G33" si="3">SUM(F28:F32)</f>
        <v>10</v>
      </c>
      <c r="G33" s="20">
        <f t="shared" si="3"/>
        <v>7</v>
      </c>
      <c r="I33" s="36" t="s">
        <v>56</v>
      </c>
      <c r="J33" s="30">
        <f>SUM(J31)/J32</f>
        <v>0.69759450171821302</v>
      </c>
      <c r="L33" s="29" t="s">
        <v>79</v>
      </c>
      <c r="M33" s="20">
        <f>SUM(M28:M32)</f>
        <v>12</v>
      </c>
      <c r="N33" s="20">
        <f t="shared" ref="N33:O33" si="4">SUM(N28:N32)</f>
        <v>8</v>
      </c>
      <c r="O33" s="20">
        <f t="shared" si="4"/>
        <v>10</v>
      </c>
      <c r="Q33" s="36" t="s">
        <v>56</v>
      </c>
      <c r="R33" s="30">
        <f>SUM(R31)/R32</f>
        <v>0.69186712485681556</v>
      </c>
    </row>
    <row r="36" spans="4:18" ht="90" customHeight="1" x14ac:dyDescent="0.25">
      <c r="D36" s="26" t="s">
        <v>20</v>
      </c>
      <c r="E36" s="40" t="s">
        <v>80</v>
      </c>
      <c r="F36" s="40"/>
      <c r="G36" s="40" t="s">
        <v>81</v>
      </c>
      <c r="H36" s="40"/>
      <c r="I36" s="40" t="s">
        <v>82</v>
      </c>
      <c r="J36" s="40"/>
    </row>
    <row r="37" spans="4:18" x14ac:dyDescent="0.25">
      <c r="D37" s="29" t="s">
        <v>45</v>
      </c>
      <c r="E37" s="46">
        <v>0.49306</v>
      </c>
      <c r="F37" s="46"/>
      <c r="G37" s="42">
        <v>0.30125999999999997</v>
      </c>
      <c r="H37" s="42"/>
      <c r="I37" s="42">
        <v>0.20566999999999999</v>
      </c>
      <c r="J37" s="42"/>
    </row>
    <row r="38" spans="4:18" x14ac:dyDescent="0.25">
      <c r="D38" s="29" t="s">
        <v>46</v>
      </c>
      <c r="E38" s="47">
        <v>0.52946000000000004</v>
      </c>
      <c r="F38" s="47"/>
      <c r="G38" s="42">
        <v>0.14692</v>
      </c>
      <c r="H38" s="42"/>
      <c r="I38" s="42">
        <v>0.32362000000000002</v>
      </c>
      <c r="J38" s="42"/>
    </row>
    <row r="39" spans="4:18" x14ac:dyDescent="0.25">
      <c r="D39" s="29" t="s">
        <v>47</v>
      </c>
      <c r="E39" s="44">
        <v>0.53164</v>
      </c>
      <c r="F39" s="44"/>
      <c r="G39" s="42">
        <v>0.14587</v>
      </c>
      <c r="H39" s="42"/>
      <c r="I39" s="42">
        <v>0.32249</v>
      </c>
      <c r="J39" s="42"/>
      <c r="L39" s="18" t="s">
        <v>20</v>
      </c>
      <c r="M39" s="18" t="s">
        <v>40</v>
      </c>
      <c r="N39" s="18" t="s">
        <v>41</v>
      </c>
      <c r="O39" s="18" t="s">
        <v>42</v>
      </c>
    </row>
    <row r="40" spans="4:18" x14ac:dyDescent="0.25">
      <c r="D40" s="29" t="s">
        <v>48</v>
      </c>
      <c r="E40" s="42">
        <v>0.24886</v>
      </c>
      <c r="F40" s="42"/>
      <c r="G40" s="45">
        <v>0.63092999999999999</v>
      </c>
      <c r="H40" s="45"/>
      <c r="I40" s="42">
        <v>0.1202</v>
      </c>
      <c r="J40" s="42"/>
      <c r="L40" s="7" t="s">
        <v>45</v>
      </c>
      <c r="M40" s="8">
        <v>0.49306</v>
      </c>
      <c r="N40">
        <v>0.30125999999999997</v>
      </c>
      <c r="O40">
        <v>0.20566999999999999</v>
      </c>
    </row>
    <row r="41" spans="4:18" x14ac:dyDescent="0.25">
      <c r="D41" s="29" t="s">
        <v>49</v>
      </c>
      <c r="E41" s="41">
        <v>0.72494999999999998</v>
      </c>
      <c r="F41" s="41"/>
      <c r="G41" s="42">
        <v>9.6269999999999994E-2</v>
      </c>
      <c r="H41" s="42"/>
      <c r="I41" s="42">
        <v>0.17877999999999999</v>
      </c>
      <c r="J41" s="42"/>
      <c r="L41" s="7" t="s">
        <v>46</v>
      </c>
      <c r="M41" s="10">
        <v>0.52946000000000004</v>
      </c>
      <c r="N41">
        <v>0.14692</v>
      </c>
      <c r="O41">
        <v>0.32362000000000002</v>
      </c>
    </row>
    <row r="42" spans="4:18" x14ac:dyDescent="0.25">
      <c r="L42" s="7" t="s">
        <v>47</v>
      </c>
      <c r="M42" s="13">
        <v>0.53164</v>
      </c>
      <c r="N42">
        <v>0.14587</v>
      </c>
      <c r="O42">
        <v>0.32249</v>
      </c>
    </row>
    <row r="43" spans="4:18" ht="30" x14ac:dyDescent="0.25">
      <c r="D43" s="22"/>
      <c r="E43" s="20" t="s">
        <v>40</v>
      </c>
      <c r="F43" s="20" t="s">
        <v>41</v>
      </c>
      <c r="G43" s="20" t="s">
        <v>42</v>
      </c>
      <c r="I43" s="43" t="s">
        <v>78</v>
      </c>
      <c r="J43" s="43"/>
      <c r="L43" s="7" t="s">
        <v>48</v>
      </c>
      <c r="M43">
        <v>0.24886</v>
      </c>
      <c r="N43" s="14">
        <v>0.63092999999999999</v>
      </c>
      <c r="O43">
        <v>0.1202</v>
      </c>
    </row>
    <row r="44" spans="4:18" x14ac:dyDescent="0.25">
      <c r="D44" s="31" t="s">
        <v>45</v>
      </c>
      <c r="E44" s="20">
        <v>1</v>
      </c>
      <c r="F44" s="20">
        <v>2</v>
      </c>
      <c r="G44" s="20">
        <v>3</v>
      </c>
      <c r="I44" s="43"/>
      <c r="J44" s="43"/>
      <c r="L44" s="7" t="s">
        <v>49</v>
      </c>
      <c r="M44" s="4">
        <v>0.72494999999999998</v>
      </c>
      <c r="N44">
        <v>9.6269999999999994E-2</v>
      </c>
      <c r="O44">
        <v>0.17877999999999999</v>
      </c>
    </row>
    <row r="45" spans="4:18" x14ac:dyDescent="0.25">
      <c r="D45" s="32" t="s">
        <v>46</v>
      </c>
      <c r="E45" s="20">
        <v>1</v>
      </c>
      <c r="F45" s="20">
        <v>2</v>
      </c>
      <c r="G45" s="20">
        <v>3</v>
      </c>
      <c r="I45" s="43"/>
      <c r="J45" s="43"/>
    </row>
    <row r="46" spans="4:18" x14ac:dyDescent="0.25">
      <c r="D46" s="33" t="s">
        <v>47</v>
      </c>
      <c r="E46" s="20">
        <v>1</v>
      </c>
      <c r="F46" s="20">
        <v>3</v>
      </c>
      <c r="G46" s="20">
        <v>2</v>
      </c>
      <c r="I46" s="36" t="s">
        <v>53</v>
      </c>
      <c r="J46" s="37">
        <f>SUM(E49:G49)</f>
        <v>30</v>
      </c>
      <c r="M46" t="s">
        <v>40</v>
      </c>
      <c r="N46" t="s">
        <v>41</v>
      </c>
      <c r="O46" t="s">
        <v>42</v>
      </c>
    </row>
    <row r="47" spans="4:18" x14ac:dyDescent="0.25">
      <c r="D47" s="34" t="s">
        <v>48</v>
      </c>
      <c r="E47" s="20">
        <v>2</v>
      </c>
      <c r="F47" s="20">
        <v>1</v>
      </c>
      <c r="G47" s="20">
        <v>3</v>
      </c>
      <c r="I47" s="36" t="s">
        <v>54</v>
      </c>
      <c r="J47" s="37">
        <f>SUM(E49-J46)^2+(F49-J46)^2+(G49-J46)^2</f>
        <v>1226</v>
      </c>
      <c r="L47" s="9" t="s">
        <v>45</v>
      </c>
      <c r="M47">
        <v>1</v>
      </c>
      <c r="N47">
        <v>2</v>
      </c>
      <c r="O47">
        <v>3</v>
      </c>
    </row>
    <row r="48" spans="4:18" x14ac:dyDescent="0.25">
      <c r="D48" s="35" t="s">
        <v>49</v>
      </c>
      <c r="E48" s="20">
        <v>1</v>
      </c>
      <c r="F48" s="20">
        <v>3</v>
      </c>
      <c r="G48" s="20">
        <v>2</v>
      </c>
      <c r="I48" s="36" t="s">
        <v>55</v>
      </c>
      <c r="J48" s="37">
        <f>(3-J46)^2+(2*3-J46)^2+(3*3-J46)^2</f>
        <v>1746</v>
      </c>
      <c r="L48" s="11" t="s">
        <v>46</v>
      </c>
      <c r="M48">
        <v>1</v>
      </c>
      <c r="N48">
        <v>2</v>
      </c>
      <c r="O48">
        <v>3</v>
      </c>
    </row>
    <row r="49" spans="4:15" x14ac:dyDescent="0.25">
      <c r="D49" s="29" t="s">
        <v>79</v>
      </c>
      <c r="E49" s="20">
        <f>SUM(E44:E48)</f>
        <v>6</v>
      </c>
      <c r="F49" s="20">
        <f t="shared" ref="F49:G49" si="5">SUM(F44:F48)</f>
        <v>11</v>
      </c>
      <c r="G49" s="20">
        <f t="shared" si="5"/>
        <v>13</v>
      </c>
      <c r="I49" s="36" t="s">
        <v>56</v>
      </c>
      <c r="J49" s="30">
        <f>SUM(J47)/J48</f>
        <v>0.70217640320733099</v>
      </c>
      <c r="L49" s="12" t="s">
        <v>47</v>
      </c>
      <c r="M49">
        <v>1</v>
      </c>
      <c r="N49">
        <v>3</v>
      </c>
      <c r="O49">
        <v>2</v>
      </c>
    </row>
    <row r="50" spans="4:15" x14ac:dyDescent="0.25">
      <c r="L50" s="15" t="s">
        <v>48</v>
      </c>
      <c r="M50">
        <v>2</v>
      </c>
      <c r="N50">
        <v>1</v>
      </c>
      <c r="O50">
        <v>3</v>
      </c>
    </row>
    <row r="51" spans="4:15" x14ac:dyDescent="0.25">
      <c r="L51" s="17" t="s">
        <v>49</v>
      </c>
      <c r="M51">
        <v>1</v>
      </c>
      <c r="N51">
        <v>3</v>
      </c>
      <c r="O51">
        <v>2</v>
      </c>
    </row>
    <row r="52" spans="4:15" x14ac:dyDescent="0.25">
      <c r="M52">
        <f>SUM(M47:M51)</f>
        <v>6</v>
      </c>
      <c r="N52">
        <f t="shared" ref="N52:O52" si="6">SUM(N47:N51)</f>
        <v>11</v>
      </c>
      <c r="O52">
        <f t="shared" si="6"/>
        <v>13</v>
      </c>
    </row>
    <row r="54" spans="4:15" x14ac:dyDescent="0.25">
      <c r="L54" s="6" t="s">
        <v>57</v>
      </c>
      <c r="M54" s="6"/>
    </row>
    <row r="55" spans="4:15" x14ac:dyDescent="0.25">
      <c r="L55" s="6" t="s">
        <v>53</v>
      </c>
      <c r="M55" s="6">
        <f>SUM(M52:O52)</f>
        <v>30</v>
      </c>
    </row>
    <row r="56" spans="4:15" x14ac:dyDescent="0.25">
      <c r="L56" s="6" t="s">
        <v>54</v>
      </c>
      <c r="M56" s="6">
        <f>SUM(M52-M55)^2+(N52-M55)^2+(O52-M55)^2</f>
        <v>1226</v>
      </c>
    </row>
    <row r="57" spans="4:15" x14ac:dyDescent="0.25">
      <c r="L57" s="6" t="s">
        <v>55</v>
      </c>
      <c r="M57" s="6">
        <f>(3-M55)^2+(2*3-M55)^2+(3*3-M55)^2</f>
        <v>1746</v>
      </c>
    </row>
    <row r="58" spans="4:15" x14ac:dyDescent="0.25">
      <c r="L58" s="6" t="s">
        <v>56</v>
      </c>
      <c r="M58" s="16">
        <f>SUM(M56)/M57</f>
        <v>0.70217640320733099</v>
      </c>
    </row>
  </sheetData>
  <mergeCells count="124">
    <mergeCell ref="E4:F4"/>
    <mergeCell ref="E5:F5"/>
    <mergeCell ref="E6:F6"/>
    <mergeCell ref="E7:F7"/>
    <mergeCell ref="E8:F8"/>
    <mergeCell ref="E9:F9"/>
    <mergeCell ref="G4:H4"/>
    <mergeCell ref="G5:H5"/>
    <mergeCell ref="G6:H6"/>
    <mergeCell ref="G7:H7"/>
    <mergeCell ref="G8:H8"/>
    <mergeCell ref="G9:H9"/>
    <mergeCell ref="I4:J4"/>
    <mergeCell ref="I5:J5"/>
    <mergeCell ref="I6:J6"/>
    <mergeCell ref="I7:J7"/>
    <mergeCell ref="I8:J8"/>
    <mergeCell ref="I9:J9"/>
    <mergeCell ref="M4:N4"/>
    <mergeCell ref="O4:P4"/>
    <mergeCell ref="Q4:R4"/>
    <mergeCell ref="M5:N5"/>
    <mergeCell ref="O5:P5"/>
    <mergeCell ref="Q5:R5"/>
    <mergeCell ref="M6:N6"/>
    <mergeCell ref="O6:P6"/>
    <mergeCell ref="Q6:R6"/>
    <mergeCell ref="M9:N9"/>
    <mergeCell ref="O9:P9"/>
    <mergeCell ref="Q9:R9"/>
    <mergeCell ref="Q11:R13"/>
    <mergeCell ref="E20:F20"/>
    <mergeCell ref="G20:H20"/>
    <mergeCell ref="I20:J20"/>
    <mergeCell ref="M7:N7"/>
    <mergeCell ref="O7:P7"/>
    <mergeCell ref="Q7:R7"/>
    <mergeCell ref="M8:N8"/>
    <mergeCell ref="O8:P8"/>
    <mergeCell ref="Q8:R8"/>
    <mergeCell ref="I11:J13"/>
    <mergeCell ref="Q20:R20"/>
    <mergeCell ref="I27:J29"/>
    <mergeCell ref="E23:F23"/>
    <mergeCell ref="G23:H23"/>
    <mergeCell ref="I23:J23"/>
    <mergeCell ref="E24:F24"/>
    <mergeCell ref="G24:H24"/>
    <mergeCell ref="I24:J24"/>
    <mergeCell ref="E21:F21"/>
    <mergeCell ref="G21:H21"/>
    <mergeCell ref="I21:J21"/>
    <mergeCell ref="E22:F22"/>
    <mergeCell ref="G22:H22"/>
    <mergeCell ref="I22:J22"/>
    <mergeCell ref="M21:N21"/>
    <mergeCell ref="O21:P21"/>
    <mergeCell ref="Q21:R21"/>
    <mergeCell ref="M22:N22"/>
    <mergeCell ref="O22:P22"/>
    <mergeCell ref="Q22:R22"/>
    <mergeCell ref="E25:F25"/>
    <mergeCell ref="G25:H25"/>
    <mergeCell ref="I25:J25"/>
    <mergeCell ref="U8:V8"/>
    <mergeCell ref="W8:X8"/>
    <mergeCell ref="Y8:Z8"/>
    <mergeCell ref="U9:V9"/>
    <mergeCell ref="W9:X9"/>
    <mergeCell ref="Y9:Z9"/>
    <mergeCell ref="Y4:Z4"/>
    <mergeCell ref="U5:V5"/>
    <mergeCell ref="W5:X5"/>
    <mergeCell ref="Y5:Z5"/>
    <mergeCell ref="U6:V6"/>
    <mergeCell ref="W6:X6"/>
    <mergeCell ref="Y6:Z6"/>
    <mergeCell ref="U4:V4"/>
    <mergeCell ref="W4:X4"/>
    <mergeCell ref="U7:V7"/>
    <mergeCell ref="W7:X7"/>
    <mergeCell ref="AA4:AB4"/>
    <mergeCell ref="AA5:AB5"/>
    <mergeCell ref="AA6:AB6"/>
    <mergeCell ref="AA7:AB7"/>
    <mergeCell ref="AA8:AB8"/>
    <mergeCell ref="AA9:AB9"/>
    <mergeCell ref="Z11:AB13"/>
    <mergeCell ref="Z14:AA14"/>
    <mergeCell ref="Y7:Z7"/>
    <mergeCell ref="E37:F37"/>
    <mergeCell ref="G37:H37"/>
    <mergeCell ref="I37:J37"/>
    <mergeCell ref="E38:F38"/>
    <mergeCell ref="G38:H38"/>
    <mergeCell ref="I38:J38"/>
    <mergeCell ref="Z15:AA15"/>
    <mergeCell ref="Z16:AA16"/>
    <mergeCell ref="Z17:AA17"/>
    <mergeCell ref="E36:F36"/>
    <mergeCell ref="G36:H36"/>
    <mergeCell ref="I36:J36"/>
    <mergeCell ref="M25:N25"/>
    <mergeCell ref="O25:P25"/>
    <mergeCell ref="Q25:R25"/>
    <mergeCell ref="Q27:R29"/>
    <mergeCell ref="M23:N23"/>
    <mergeCell ref="O23:P23"/>
    <mergeCell ref="Q23:R23"/>
    <mergeCell ref="M24:N24"/>
    <mergeCell ref="O24:P24"/>
    <mergeCell ref="Q24:R24"/>
    <mergeCell ref="M20:N20"/>
    <mergeCell ref="O20:P20"/>
    <mergeCell ref="E41:F41"/>
    <mergeCell ref="G41:H41"/>
    <mergeCell ref="I41:J41"/>
    <mergeCell ref="I43:J45"/>
    <mergeCell ref="E39:F39"/>
    <mergeCell ref="G39:H39"/>
    <mergeCell ref="I39:J39"/>
    <mergeCell ref="E40:F40"/>
    <mergeCell ref="G40:H40"/>
    <mergeCell ref="I40:J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Hasil Wawancara Tertutup</vt:lpstr>
      <vt:lpstr>Geomean1</vt:lpstr>
      <vt:lpstr>Rate Agree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Annas Syams Rizal Fahmi., S.E.I, M.E</dc:creator>
  <cp:lastModifiedBy>Annas Syams Rizal Fahmi., S.E.I, M.E</cp:lastModifiedBy>
  <dcterms:created xsi:type="dcterms:W3CDTF">2024-05-14T06:04:02Z</dcterms:created>
  <dcterms:modified xsi:type="dcterms:W3CDTF">2024-10-22T06:10:19Z</dcterms:modified>
</cp:coreProperties>
</file>